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Proc. Plan All Sectors\"/>
    </mc:Choice>
  </mc:AlternateContent>
  <bookViews>
    <workbookView xWindow="0" yWindow="0" windowWidth="28800" windowHeight="12135" activeTab="6"/>
  </bookViews>
  <sheets>
    <sheet name="Government Printing Department" sheetId="9" r:id="rId1"/>
    <sheet name=" Summary" sheetId="13" r:id="rId2"/>
    <sheet name="GOODS" sheetId="1" r:id="rId3"/>
    <sheet name="Sheet2" sheetId="25" state="hidden" r:id="rId4"/>
    <sheet name="WORKS" sheetId="26" r:id="rId5"/>
    <sheet name="SERVICES" sheetId="23" r:id="rId6"/>
    <sheet name=" PDF &amp; NPDF" sheetId="6" r:id="rId7"/>
  </sheets>
  <definedNames>
    <definedName name="_xlnm.Print_Area" localSheetId="6">' PDF &amp; NPDF'!$B$2:$J$39</definedName>
    <definedName name="_xlnm.Print_Area" localSheetId="2">GOODS!$A$1:$U$77</definedName>
    <definedName name="_xlnm.Print_Area" localSheetId="0">'Government Printing Department'!$A$1:$M$24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D18" i="6"/>
  <c r="D17" i="6"/>
  <c r="E18" i="23" l="1"/>
  <c r="E7" i="13" s="1"/>
  <c r="F14" i="26"/>
  <c r="G74" i="1"/>
  <c r="D35" i="6" l="1"/>
  <c r="F34" i="6" l="1"/>
  <c r="D20" i="6"/>
  <c r="F19" i="6"/>
  <c r="I19" i="6" s="1"/>
  <c r="F18" i="6"/>
  <c r="I18" i="6" s="1"/>
  <c r="G18" i="6" l="1"/>
  <c r="G19" i="6"/>
  <c r="H18" i="6"/>
  <c r="H19" i="6"/>
  <c r="D15" i="6" l="1"/>
  <c r="F13" i="6"/>
  <c r="H13" i="6" s="1"/>
  <c r="H15" i="6" s="1"/>
  <c r="F6" i="6"/>
  <c r="G6" i="6" s="1"/>
  <c r="G13" i="6" l="1"/>
  <c r="G15" i="6" s="1"/>
  <c r="I13" i="6"/>
  <c r="I15" i="6" s="1"/>
  <c r="G30" i="6"/>
  <c r="I30" i="6" s="1"/>
  <c r="F30" i="6"/>
  <c r="F29" i="6"/>
  <c r="I29" i="6" s="1"/>
  <c r="F31" i="6"/>
  <c r="H31" i="6" s="1"/>
  <c r="F17" i="6"/>
  <c r="F14" i="6"/>
  <c r="F15" i="6" s="1"/>
  <c r="F8" i="6"/>
  <c r="I8" i="6" s="1"/>
  <c r="F9" i="6"/>
  <c r="I9" i="6" s="1"/>
  <c r="H17" i="6" l="1"/>
  <c r="H20" i="6" s="1"/>
  <c r="F20" i="6"/>
  <c r="H30" i="6"/>
  <c r="I31" i="6"/>
  <c r="G31" i="6"/>
  <c r="H29" i="6"/>
  <c r="G29" i="6"/>
  <c r="I17" i="6"/>
  <c r="I20" i="6" s="1"/>
  <c r="G17" i="6"/>
  <c r="G20" i="6" s="1"/>
  <c r="G8" i="6"/>
  <c r="H8" i="6"/>
  <c r="G9" i="6"/>
  <c r="H9" i="6"/>
  <c r="D11" i="6" l="1"/>
  <c r="H6" i="13" l="1"/>
  <c r="I6" i="13" s="1"/>
  <c r="H6" i="6" l="1"/>
  <c r="I6" i="6" s="1"/>
  <c r="G27" i="6"/>
  <c r="F25" i="6"/>
  <c r="G25" i="6" s="1"/>
  <c r="H25" i="6" s="1"/>
  <c r="I25" i="6" s="1"/>
  <c r="F10" i="6" l="1"/>
  <c r="I10" i="6" s="1"/>
  <c r="H10" i="6" s="1"/>
  <c r="E8" i="13"/>
  <c r="C10" i="13" s="1"/>
  <c r="F8" i="13"/>
  <c r="G8" i="13"/>
  <c r="I7" i="13"/>
  <c r="H7" i="13"/>
  <c r="D32" i="6"/>
  <c r="D21" i="6" l="1"/>
  <c r="G10" i="6"/>
  <c r="D36" i="6"/>
  <c r="C14" i="13" s="1"/>
  <c r="D37" i="6" l="1"/>
  <c r="C15" i="13" s="1"/>
  <c r="F26" i="6"/>
  <c r="G26" i="6" l="1"/>
  <c r="I26" i="6"/>
  <c r="H26" i="6"/>
  <c r="H5" i="13"/>
  <c r="I7" i="6"/>
  <c r="I5" i="13" l="1"/>
  <c r="I8" i="13" s="1"/>
  <c r="H8" i="13"/>
  <c r="C11" i="13" s="1"/>
  <c r="C12" i="13" s="1"/>
  <c r="F28" i="6"/>
  <c r="G28" i="6" s="1"/>
  <c r="F27" i="6"/>
  <c r="B8" i="13"/>
  <c r="C8" i="13"/>
  <c r="F7" i="6"/>
  <c r="H7" i="6" s="1"/>
  <c r="G7" i="6"/>
  <c r="I27" i="6" l="1"/>
  <c r="H27" i="6"/>
  <c r="H28" i="6"/>
  <c r="G32" i="6"/>
  <c r="F11" i="6"/>
  <c r="F32" i="6"/>
  <c r="H11" i="6"/>
  <c r="I11" i="6"/>
  <c r="G11" i="6"/>
  <c r="I28" i="6" l="1"/>
  <c r="I32" i="6" s="1"/>
  <c r="H32" i="6"/>
</calcChain>
</file>

<file path=xl/sharedStrings.xml><?xml version="1.0" encoding="utf-8"?>
<sst xmlns="http://schemas.openxmlformats.org/spreadsheetml/2006/main" count="517" uniqueCount="282">
  <si>
    <t>Duration of procurement process</t>
  </si>
  <si>
    <t>Description of items</t>
  </si>
  <si>
    <t>procurement number</t>
  </si>
  <si>
    <t>lot number</t>
  </si>
  <si>
    <t>BASIC DATA</t>
  </si>
  <si>
    <t>plan vs actual dates</t>
  </si>
  <si>
    <t>Bid closing/opening date</t>
  </si>
  <si>
    <t>Submission of evaluation report</t>
  </si>
  <si>
    <t>Plan</t>
  </si>
  <si>
    <t>Actual</t>
  </si>
  <si>
    <t xml:space="preserve">                   Contract Implementation</t>
  </si>
  <si>
    <t>date of clearance by Procurement Committee</t>
  </si>
  <si>
    <t xml:space="preserve">                Bidding period</t>
  </si>
  <si>
    <t xml:space="preserve">                Bid Evaluation</t>
  </si>
  <si>
    <t>Approval by Procurement Committee</t>
  </si>
  <si>
    <t>GOODS</t>
  </si>
  <si>
    <t xml:space="preserve"> </t>
  </si>
  <si>
    <t>PRSP/Ref:</t>
  </si>
  <si>
    <t>Delivery</t>
  </si>
  <si>
    <t>Remarks</t>
  </si>
  <si>
    <t>Bid Invitation date (advert)</t>
  </si>
  <si>
    <t>Qty</t>
  </si>
  <si>
    <t>Intial Payment Opening of letter of credit</t>
  </si>
  <si>
    <t>N.PA (ADMIN.) 2007</t>
  </si>
  <si>
    <t>Procurement Method</t>
  </si>
  <si>
    <t>126 M</t>
  </si>
  <si>
    <t>NCB</t>
  </si>
  <si>
    <t>13/11/2006</t>
  </si>
  <si>
    <t>20/11/2006</t>
  </si>
  <si>
    <t>27/11/2006</t>
  </si>
  <si>
    <t>30/11/2007</t>
  </si>
  <si>
    <t>N/A</t>
  </si>
  <si>
    <t>15/6/2007</t>
  </si>
  <si>
    <t>14/12/2007</t>
  </si>
  <si>
    <t xml:space="preserve">N.PA (ADMIN.) </t>
  </si>
  <si>
    <t xml:space="preserve"> Stationery (Q1)</t>
  </si>
  <si>
    <t xml:space="preserve">Computer Stationery (Q1) </t>
  </si>
  <si>
    <t xml:space="preserve">Computer Stationery (Q2) </t>
  </si>
  <si>
    <t xml:space="preserve">Computer Stationery (Q3) </t>
  </si>
  <si>
    <t xml:space="preserve">Computer Stationery (Q4) </t>
  </si>
  <si>
    <t xml:space="preserve"> Stationery (Q2)</t>
  </si>
  <si>
    <t xml:space="preserve"> Stationery (Q3)</t>
  </si>
  <si>
    <t xml:space="preserve"> Stationery (Q4)</t>
  </si>
  <si>
    <t>90 M</t>
  </si>
  <si>
    <t>17/10/2007</t>
  </si>
  <si>
    <t>14/11/2006</t>
  </si>
  <si>
    <t>19/4/2007</t>
  </si>
  <si>
    <t>13/9/2007</t>
  </si>
  <si>
    <t>24/10/2007</t>
  </si>
  <si>
    <t>21/11/2006</t>
  </si>
  <si>
    <t>20/4/2007</t>
  </si>
  <si>
    <t>20/9/2007</t>
  </si>
  <si>
    <t>19/12/2006</t>
  </si>
  <si>
    <t>18/5/2007</t>
  </si>
  <si>
    <t>18/10/2007</t>
  </si>
  <si>
    <t>26/12/2006</t>
  </si>
  <si>
    <t>25/5/2007</t>
  </si>
  <si>
    <t>25/10/2007</t>
  </si>
  <si>
    <t>21/12/2007</t>
  </si>
  <si>
    <t>15/1/2007</t>
  </si>
  <si>
    <t>15/11/2007</t>
  </si>
  <si>
    <t>28/12/2007</t>
  </si>
  <si>
    <t>Uniforms &amp; Prot. Clothing</t>
  </si>
  <si>
    <t>Printing</t>
  </si>
  <si>
    <t>Training Materials</t>
  </si>
  <si>
    <t>Cleaning Materials</t>
  </si>
  <si>
    <t>Security Consulting</t>
  </si>
  <si>
    <t>Medical Expenses</t>
  </si>
  <si>
    <t>Hire of Transport</t>
  </si>
  <si>
    <t>Prepaymet Meter</t>
  </si>
  <si>
    <t>120 M</t>
  </si>
  <si>
    <t>60 M</t>
  </si>
  <si>
    <t>264 M</t>
  </si>
  <si>
    <t>336 M</t>
  </si>
  <si>
    <t>8.795 M</t>
  </si>
  <si>
    <t>RFQ</t>
  </si>
  <si>
    <t>15/12/2007</t>
  </si>
  <si>
    <t>15/11/2006</t>
  </si>
  <si>
    <t>Nil</t>
  </si>
  <si>
    <t>28/11/2006</t>
  </si>
  <si>
    <t>22/11/2006</t>
  </si>
  <si>
    <t>13/12/2006</t>
  </si>
  <si>
    <t>22/12/2007</t>
  </si>
  <si>
    <t>18/11/2006</t>
  </si>
  <si>
    <t>20/12/2006</t>
  </si>
  <si>
    <t>27/12/2006</t>
  </si>
  <si>
    <t>23/12/2006</t>
  </si>
  <si>
    <t>18/10/2006</t>
  </si>
  <si>
    <t>16/1/2007</t>
  </si>
  <si>
    <t>30/12/2006</t>
  </si>
  <si>
    <t>6/12007</t>
  </si>
  <si>
    <t>16/12007</t>
  </si>
  <si>
    <t>23/1/207</t>
  </si>
  <si>
    <t>23/1/2007</t>
  </si>
  <si>
    <t>13/1/2007</t>
  </si>
  <si>
    <t>Date of Contract Signature</t>
  </si>
  <si>
    <t>17/1/2007</t>
  </si>
  <si>
    <t>20/1/2007</t>
  </si>
  <si>
    <t>30/1/2007</t>
  </si>
  <si>
    <t xml:space="preserve">Building </t>
  </si>
  <si>
    <t>Gen. Plant &amp;  Equipment</t>
  </si>
  <si>
    <t>Dist. System</t>
  </si>
  <si>
    <t>NPA/ Gen.</t>
  </si>
  <si>
    <t>NPA/Dist</t>
  </si>
  <si>
    <t>482,500,00</t>
  </si>
  <si>
    <t>ICB</t>
  </si>
  <si>
    <t>27/9/2006</t>
  </si>
  <si>
    <t>29/11/2006</t>
  </si>
  <si>
    <t>31/1/2007</t>
  </si>
  <si>
    <t>30/8/2006</t>
  </si>
  <si>
    <t>25/9/2006</t>
  </si>
  <si>
    <t>13/9/2006</t>
  </si>
  <si>
    <t>20/9/2006</t>
  </si>
  <si>
    <t>30/10/2006</t>
  </si>
  <si>
    <t>27/1/2006</t>
  </si>
  <si>
    <t>18/12/2006</t>
  </si>
  <si>
    <t>Date of Contract Award /Notification of award</t>
  </si>
  <si>
    <t xml:space="preserve"> 01/05/07</t>
  </si>
  <si>
    <t>06.02.07</t>
  </si>
  <si>
    <t xml:space="preserve"> 19/06.07</t>
  </si>
  <si>
    <t xml:space="preserve"> ICB</t>
  </si>
  <si>
    <t>PLAN</t>
  </si>
  <si>
    <t>ACTUAL</t>
  </si>
  <si>
    <t>STATIONERY</t>
  </si>
  <si>
    <t>Contract Package Number</t>
  </si>
  <si>
    <t>Contract Description</t>
  </si>
  <si>
    <t>Inspection&amp; final accptance</t>
  </si>
  <si>
    <t xml:space="preserve">Preparation and Submission of Bidding Document by Procurement Unit  </t>
  </si>
  <si>
    <t>Choice of Newspapers for advert publication</t>
  </si>
  <si>
    <t xml:space="preserve">Estimated Cost. Le </t>
  </si>
  <si>
    <t>PREPARED BY THE PROCUREMENT UNIT</t>
  </si>
  <si>
    <t xml:space="preserve">Payments    To Date           Le </t>
  </si>
  <si>
    <t xml:space="preserve">Quarter 1 Jan - Mar  Le </t>
  </si>
  <si>
    <t xml:space="preserve">Quarter 2 Apr - Jun   Le </t>
  </si>
  <si>
    <t xml:space="preserve">Quarter 3  Jul - Sep   Le </t>
  </si>
  <si>
    <t xml:space="preserve">Quarter 4 Oct - Dec  Le </t>
  </si>
  <si>
    <t xml:space="preserve">Rollover    Le </t>
  </si>
  <si>
    <t>Serial Number</t>
  </si>
  <si>
    <t xml:space="preserve">NON PROCUREMENT DISBURSEMENT FORECAST </t>
  </si>
  <si>
    <t>Amount Le</t>
  </si>
  <si>
    <t>Total (PDF)</t>
  </si>
  <si>
    <t>Total (NPDF)</t>
  </si>
  <si>
    <t>Total (PDF + NPDF)</t>
  </si>
  <si>
    <t>Specs &amp; bills of quantities &amp; Bid Document</t>
  </si>
  <si>
    <t>PROCUREMENT CATEGORY</t>
  </si>
  <si>
    <t>Number of restricted type</t>
  </si>
  <si>
    <t>Number of open type</t>
  </si>
  <si>
    <t>VALUES</t>
  </si>
  <si>
    <t>Total value of restricted type (Le)</t>
  </si>
  <si>
    <t>Total value of open  (Le)</t>
  </si>
  <si>
    <t>Total value of open and restricted type (Le)</t>
  </si>
  <si>
    <t>WORKS</t>
  </si>
  <si>
    <t>SERVICES</t>
  </si>
  <si>
    <t xml:space="preserve"> TOTAL</t>
  </si>
  <si>
    <t>Total value of unrestricted type NCB (Le)</t>
  </si>
  <si>
    <t>Total value of unrestricted type ICB (Le)</t>
  </si>
  <si>
    <t>various</t>
  </si>
  <si>
    <t>estimated cost. Le</t>
  </si>
  <si>
    <t>estimated cost.USD</t>
  </si>
  <si>
    <t>Contract Amount</t>
  </si>
  <si>
    <t>Date of Award</t>
  </si>
  <si>
    <t>Date of Contract signature</t>
  </si>
  <si>
    <t>Source of funding: GOVERNMENT OF SIERRA LEONE</t>
  </si>
  <si>
    <t>NA</t>
  </si>
  <si>
    <t>Consultants'   Proposals</t>
  </si>
  <si>
    <t xml:space="preserve">    Proposal Evaluation(Technical and Financial)</t>
  </si>
  <si>
    <t>Negotiations</t>
  </si>
  <si>
    <t>Contract Finalisation</t>
  </si>
  <si>
    <t>Description of consultancy</t>
  </si>
  <si>
    <t>consulting category</t>
  </si>
  <si>
    <t>selection method</t>
  </si>
  <si>
    <t>EOI invited</t>
  </si>
  <si>
    <t>Shortlist</t>
  </si>
  <si>
    <t>Date of clearance by Procurement Committee</t>
  </si>
  <si>
    <t>Preparation of RFP</t>
  </si>
  <si>
    <t>Date of approval by Procurement Committee</t>
  </si>
  <si>
    <t>Invitation Date</t>
  </si>
  <si>
    <t>Submission Date/Opening</t>
  </si>
  <si>
    <t>Submission of Evaluation Report (T)</t>
  </si>
  <si>
    <t>Approval of Evaluation Report(T)</t>
  </si>
  <si>
    <t>Opening of Financial Proposal</t>
  </si>
  <si>
    <t>Submission of combined evaluation report(T&amp;F)</t>
  </si>
  <si>
    <t>Approval of Evaluation Report(T&amp;F)</t>
  </si>
  <si>
    <t>Draft Contract</t>
  </si>
  <si>
    <t>Approval of Negotiation Report</t>
  </si>
  <si>
    <t>Mobilisation/ Advance payment</t>
  </si>
  <si>
    <t>Inception report</t>
  </si>
  <si>
    <t>Draft report</t>
  </si>
  <si>
    <t>Final report</t>
  </si>
  <si>
    <t>Final cost</t>
  </si>
  <si>
    <t>RFP Preparation</t>
  </si>
  <si>
    <t>Expression of Interest (Where necessary)</t>
  </si>
  <si>
    <t>Contract
Type</t>
  </si>
  <si>
    <t>Lumpsum
or
Time-Based</t>
  </si>
  <si>
    <t>Lumpsum</t>
  </si>
  <si>
    <t>SUB TOTAL</t>
  </si>
  <si>
    <t>STANDARD ITEMS</t>
  </si>
  <si>
    <t>NON STANDARD ITEMS</t>
  </si>
  <si>
    <t>Electricity Supply</t>
  </si>
  <si>
    <t>Water Supply</t>
  </si>
  <si>
    <t>SUBTOTAL</t>
  </si>
  <si>
    <t>Name of Sub-Department: ADMINISTRATION</t>
  </si>
  <si>
    <t>L C S</t>
  </si>
  <si>
    <t>Quarterly</t>
  </si>
  <si>
    <t>Name:                                                                                                                             Name:</t>
  </si>
  <si>
    <t xml:space="preserve">         Contract Implementation</t>
  </si>
  <si>
    <t>Imprest</t>
  </si>
  <si>
    <t>APPROVED  BY THE PROCUREMENT COMMITTEE</t>
  </si>
  <si>
    <t>Source of Funding: GOVERNMENT OF SIERRA LEONE</t>
  </si>
  <si>
    <t>Framework Contract</t>
  </si>
  <si>
    <t>Name of Sub-Department:Administration</t>
  </si>
  <si>
    <t>Contract Value  [ Le]</t>
  </si>
  <si>
    <t xml:space="preserve">         SERVICES</t>
  </si>
  <si>
    <t xml:space="preserve">      GOODS</t>
  </si>
  <si>
    <t xml:space="preserve">WORKS </t>
  </si>
  <si>
    <t xml:space="preserve">Drafting of bid documents, </t>
  </si>
  <si>
    <t>specs &amp; bills of quantities</t>
  </si>
  <si>
    <t>Notice of advert</t>
  </si>
  <si>
    <t>Description of works</t>
  </si>
  <si>
    <t>procurement method</t>
  </si>
  <si>
    <t>preparation &amp; submission by procurement unit</t>
  </si>
  <si>
    <t>dates &amp; names of local newspapers</t>
  </si>
  <si>
    <t>Bid Invitation date</t>
  </si>
  <si>
    <t>Date of mobilisation</t>
  </si>
  <si>
    <t>Contract Execution</t>
  </si>
  <si>
    <t>Defect Liability period</t>
  </si>
  <si>
    <t>Name:                                                                                                                                         Name:</t>
  </si>
  <si>
    <t>Summary of Procurement and Non-Procurement Items</t>
  </si>
  <si>
    <t>Procurement Related Items</t>
  </si>
  <si>
    <t>Total Restricted Bidding</t>
  </si>
  <si>
    <t>Total Open Competitive Bidding</t>
  </si>
  <si>
    <t>Sub Total</t>
  </si>
  <si>
    <t>Non-Procurement Related Items</t>
  </si>
  <si>
    <t>Total Operational Budget</t>
  </si>
  <si>
    <t xml:space="preserve">Quarter 1                        (Jan - Mar)  Le </t>
  </si>
  <si>
    <t xml:space="preserve">Quarter 2                 (Apr - Jun )  Le </t>
  </si>
  <si>
    <t xml:space="preserve">Quarter 3                    (Jul - Sep)   Le </t>
  </si>
  <si>
    <t xml:space="preserve">Quarter 4                (Oct - Dec)  Le </t>
  </si>
  <si>
    <t xml:space="preserve">Signature of Chairman:                                                                                                            Signature of Procurement Officer: </t>
  </si>
  <si>
    <t xml:space="preserve">Signature of Chairman:                                                                                              Signature of Procurement Officer: </t>
  </si>
  <si>
    <t>Vehicle Hire</t>
  </si>
  <si>
    <t>GOODS 2021 FY</t>
  </si>
  <si>
    <t>WORKS 2021</t>
  </si>
  <si>
    <t>NON CONSULTANCY SERVICES 2021</t>
  </si>
  <si>
    <t>SUMMARY OF 2021 PROCUREMENT PLAN</t>
  </si>
  <si>
    <t>PROCUREMENT PLAN FOR 2021 FY</t>
  </si>
  <si>
    <t>Disbursement Forecast For 2021 Budget</t>
  </si>
  <si>
    <t xml:space="preserve">                                                                                   GOVERNMENT PRINTING DEPARTMENT</t>
  </si>
  <si>
    <t>UNIFORM/PROTECTIVE CLOTHING</t>
  </si>
  <si>
    <t>COMPUTER RUNNING COST</t>
  </si>
  <si>
    <t>COMPUTER DESKTOPS</t>
  </si>
  <si>
    <t xml:space="preserve">BUILDING MAINTENANCE </t>
  </si>
  <si>
    <t>OFFICE SUNDRIES</t>
  </si>
  <si>
    <t>ICT INFRASTURE DEVELOPMENT</t>
  </si>
  <si>
    <t>UPGRADE &amp; REHABILITATION OF GOVERNMENT PRINTING BOOKSHOP</t>
  </si>
  <si>
    <t>GENERATOR RUNNING COST</t>
  </si>
  <si>
    <t>VEHICLE &amp; EQUIPMENT RUNNING COST</t>
  </si>
  <si>
    <t>Official Reception, Ent. &amp; Hospitality</t>
  </si>
  <si>
    <t>Contigience</t>
  </si>
  <si>
    <t xml:space="preserve">Technical Training for Staffs </t>
  </si>
  <si>
    <t xml:space="preserve">Insurance &amp; License </t>
  </si>
  <si>
    <t xml:space="preserve">Actual </t>
  </si>
  <si>
    <t>Ugrade &amp; Rehabilitation of Government Printing Bookshop</t>
  </si>
  <si>
    <t xml:space="preserve">Name of Procuring Entity: Government Printing Department </t>
  </si>
  <si>
    <t xml:space="preserve">Government Printing Department </t>
  </si>
  <si>
    <t xml:space="preserve">GOVERNMENT PRINTING DEPARTMENT </t>
  </si>
  <si>
    <t xml:space="preserve">Name of Procuring Entity: GOVERNMENT PRINTING DEPARTMENT </t>
  </si>
  <si>
    <t>ICT Infrasture Development</t>
  </si>
  <si>
    <t xml:space="preserve">Lumpsum </t>
  </si>
  <si>
    <t>GPD/OGP/NCB/01/2021</t>
  </si>
  <si>
    <t>GPD/OGP/NCB/02/2021</t>
  </si>
  <si>
    <t>GPD/OGP/RFQ/01/2021</t>
  </si>
  <si>
    <t>GPD/OGP/NCB/03/2021</t>
  </si>
  <si>
    <t>GPD/OGP/RFQ/02/2021</t>
  </si>
  <si>
    <t>Building Maintenance at GPD</t>
  </si>
  <si>
    <t>GPD-WRK/OGP/NCB/01/2021</t>
  </si>
  <si>
    <t>GPD-SER/OGP/RFQ/01/2021</t>
  </si>
  <si>
    <t>GPD-SER/OGP/RFQ/02/2021</t>
  </si>
  <si>
    <t>GPD-SER/OGP/NCB/03/2021</t>
  </si>
  <si>
    <t>GPD-WRK/OGP/RFQ/02/2021</t>
  </si>
  <si>
    <t>Generator Running Cost (Maintenance)</t>
  </si>
  <si>
    <t xml:space="preserve">Vehicle &amp; Equipment Running Cost (Maintenance)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</si>
</sst>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dd/mm/yy;@"/>
    <numFmt numFmtId="166" formatCode="dd/mm/yyyy;@"/>
    <numFmt numFmtId="167" formatCode="_(* #,##0_);_(* \(#,##0\);_(* &quot;-&quot;??_);_(@_)"/>
    <numFmt numFmtId="168" formatCode="[$-409]d\-mmm\-yy;@"/>
    <numFmt numFmtId="169" formatCode="_-* #,##0_-;\-* #,##0_-;_-* &quot;-&quot;??_-;_-@_-"/>
    <numFmt numFmtId="170" formatCode="mm/dd/yy;@"/>
  </numFmts>
  <fonts count="7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52"/>
      <name val="Calibri"/>
      <family val="2"/>
    </font>
    <font>
      <b/>
      <sz val="14"/>
      <color indexed="9"/>
      <name val="Times New Roman"/>
      <family val="1"/>
    </font>
    <font>
      <b/>
      <sz val="11"/>
      <color theme="1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2"/>
      <color theme="3" tint="0.59999389629810485"/>
      <name val="Arial"/>
      <family val="2"/>
    </font>
    <font>
      <sz val="10"/>
      <color theme="3" tint="0.59999389629810485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002060"/>
      <name val="Arial"/>
      <family val="2"/>
    </font>
    <font>
      <b/>
      <sz val="9"/>
      <color rgb="FFC00000"/>
      <name val="Arial"/>
      <family val="2"/>
    </font>
    <font>
      <b/>
      <sz val="12"/>
      <color rgb="FF00B050"/>
      <name val="Arial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11"/>
      <name val="Century Gothic"/>
      <family val="2"/>
    </font>
    <font>
      <b/>
      <sz val="10"/>
      <color indexed="52"/>
      <name val="Times New Roman"/>
      <family val="1"/>
    </font>
    <font>
      <sz val="10"/>
      <name val="Times New Roman"/>
      <family val="1"/>
    </font>
    <font>
      <b/>
      <sz val="12"/>
      <color theme="1"/>
      <name val="Arial"/>
      <family val="2"/>
    </font>
    <font>
      <sz val="9"/>
      <name val="Arial"/>
      <family val="2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1"/>
      <name val="Times New Roman"/>
      <family val="1"/>
    </font>
    <font>
      <sz val="21"/>
      <name val="Arial"/>
      <family val="2"/>
    </font>
    <font>
      <sz val="2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7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24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11" xfId="0" applyBorder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0" xfId="0" applyBorder="1"/>
    <xf numFmtId="0" fontId="12" fillId="0" borderId="11" xfId="0" applyFont="1" applyBorder="1" applyAlignment="1">
      <alignment wrapText="1"/>
    </xf>
    <xf numFmtId="169" fontId="6" fillId="0" borderId="11" xfId="28" applyNumberFormat="1" applyFont="1" applyBorder="1"/>
    <xf numFmtId="169" fontId="4" fillId="0" borderId="11" xfId="28" applyNumberFormat="1" applyFont="1" applyBorder="1"/>
    <xf numFmtId="0" fontId="10" fillId="0" borderId="0" xfId="0" applyFont="1"/>
    <xf numFmtId="0" fontId="2" fillId="0" borderId="11" xfId="0" applyFont="1" applyFill="1" applyBorder="1" applyAlignment="1">
      <alignment horizontal="left" vertical="center" wrapText="1"/>
    </xf>
    <xf numFmtId="169" fontId="4" fillId="0" borderId="11" xfId="28" applyNumberFormat="1" applyFont="1" applyBorder="1" applyAlignment="1">
      <alignment vertical="center"/>
    </xf>
    <xf numFmtId="169" fontId="9" fillId="0" borderId="11" xfId="28" applyNumberFormat="1" applyFont="1" applyBorder="1"/>
    <xf numFmtId="0" fontId="7" fillId="0" borderId="0" xfId="0" applyFont="1" applyBorder="1"/>
    <xf numFmtId="0" fontId="8" fillId="0" borderId="13" xfId="0" applyFont="1" applyFill="1" applyBorder="1" applyAlignment="1">
      <alignment wrapText="1"/>
    </xf>
    <xf numFmtId="169" fontId="7" fillId="0" borderId="11" xfId="0" applyNumberFormat="1" applyFont="1" applyBorder="1"/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vertical="center"/>
    </xf>
    <xf numFmtId="0" fontId="16" fillId="0" borderId="11" xfId="0" applyFont="1" applyBorder="1"/>
    <xf numFmtId="0" fontId="8" fillId="0" borderId="11" xfId="40" applyBorder="1"/>
    <xf numFmtId="0" fontId="7" fillId="0" borderId="11" xfId="40" applyFont="1" applyBorder="1"/>
    <xf numFmtId="0" fontId="8" fillId="0" borderId="11" xfId="40" applyBorder="1" applyAlignment="1">
      <alignment horizontal="center" wrapText="1"/>
    </xf>
    <xf numFmtId="0" fontId="8" fillId="0" borderId="11" xfId="40" applyBorder="1" applyAlignment="1">
      <alignment horizontal="center"/>
    </xf>
    <xf numFmtId="0" fontId="7" fillId="0" borderId="11" xfId="4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3" xfId="0" applyFont="1" applyBorder="1"/>
    <xf numFmtId="0" fontId="12" fillId="26" borderId="11" xfId="0" applyFont="1" applyFill="1" applyBorder="1" applyAlignment="1">
      <alignment horizontal="left" vertic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Alignment="1">
      <alignment vertical="center"/>
    </xf>
    <xf numFmtId="0" fontId="35" fillId="24" borderId="15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5" fillId="0" borderId="11" xfId="0" applyFont="1" applyBorder="1"/>
    <xf numFmtId="0" fontId="6" fillId="0" borderId="11" xfId="40" applyFont="1" applyBorder="1"/>
    <xf numFmtId="3" fontId="6" fillId="0" borderId="11" xfId="40" applyNumberFormat="1" applyFont="1" applyFill="1" applyBorder="1"/>
    <xf numFmtId="3" fontId="6" fillId="0" borderId="11" xfId="40" applyNumberFormat="1" applyFont="1" applyBorder="1"/>
    <xf numFmtId="3" fontId="35" fillId="0" borderId="11" xfId="0" applyNumberFormat="1" applyFont="1" applyBorder="1"/>
    <xf numFmtId="15" fontId="35" fillId="0" borderId="11" xfId="0" applyNumberFormat="1" applyFont="1" applyBorder="1"/>
    <xf numFmtId="0" fontId="35" fillId="0" borderId="0" xfId="0" applyFont="1" applyAlignment="1">
      <alignment horizontal="center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center"/>
    </xf>
    <xf numFmtId="0" fontId="37" fillId="24" borderId="14" xfId="0" applyFont="1" applyFill="1" applyBorder="1" applyAlignment="1">
      <alignment vertical="center"/>
    </xf>
    <xf numFmtId="0" fontId="35" fillId="0" borderId="11" xfId="0" applyFont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15" fontId="35" fillId="0" borderId="11" xfId="0" applyNumberFormat="1" applyFont="1" applyBorder="1" applyAlignment="1">
      <alignment horizontal="center"/>
    </xf>
    <xf numFmtId="3" fontId="4" fillId="0" borderId="11" xfId="39" applyNumberFormat="1" applyFont="1" applyBorder="1" applyAlignment="1">
      <alignment vertical="center"/>
    </xf>
    <xf numFmtId="169" fontId="40" fillId="0" borderId="11" xfId="28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69" fontId="6" fillId="0" borderId="11" xfId="28" applyNumberFormat="1" applyFont="1" applyBorder="1" applyAlignment="1">
      <alignment vertical="center"/>
    </xf>
    <xf numFmtId="0" fontId="35" fillId="0" borderId="0" xfId="0" applyFont="1" applyBorder="1"/>
    <xf numFmtId="0" fontId="35" fillId="0" borderId="12" xfId="0" applyFont="1" applyBorder="1"/>
    <xf numFmtId="0" fontId="35" fillId="26" borderId="11" xfId="0" applyFont="1" applyFill="1" applyBorder="1"/>
    <xf numFmtId="0" fontId="38" fillId="24" borderId="11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3" fontId="4" fillId="0" borderId="13" xfId="0" applyNumberFormat="1" applyFont="1" applyBorder="1"/>
    <xf numFmtId="169" fontId="6" fillId="0" borderId="13" xfId="0" applyNumberFormat="1" applyFont="1" applyBorder="1"/>
    <xf numFmtId="0" fontId="35" fillId="26" borderId="11" xfId="0" applyFont="1" applyFill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15" fontId="35" fillId="26" borderId="11" xfId="0" applyNumberFormat="1" applyFont="1" applyFill="1" applyBorder="1" applyAlignment="1">
      <alignment horizontal="center"/>
    </xf>
    <xf numFmtId="17" fontId="35" fillId="26" borderId="11" xfId="0" applyNumberFormat="1" applyFont="1" applyFill="1" applyBorder="1" applyAlignment="1">
      <alignment horizontal="center"/>
    </xf>
    <xf numFmtId="0" fontId="35" fillId="24" borderId="12" xfId="0" applyFont="1" applyFill="1" applyBorder="1" applyAlignment="1">
      <alignment vertical="center"/>
    </xf>
    <xf numFmtId="0" fontId="37" fillId="24" borderId="12" xfId="0" applyFont="1" applyFill="1" applyBorder="1" applyAlignment="1">
      <alignment horizontal="center" vertical="center"/>
    </xf>
    <xf numFmtId="0" fontId="35" fillId="0" borderId="10" xfId="0" applyFont="1" applyBorder="1"/>
    <xf numFmtId="0" fontId="7" fillId="0" borderId="11" xfId="0" applyFont="1" applyFill="1" applyBorder="1" applyAlignment="1">
      <alignment wrapText="1"/>
    </xf>
    <xf numFmtId="169" fontId="6" fillId="0" borderId="11" xfId="0" applyNumberFormat="1" applyFont="1" applyBorder="1" applyAlignment="1">
      <alignment vertical="center"/>
    </xf>
    <xf numFmtId="0" fontId="35" fillId="27" borderId="11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69" fontId="4" fillId="0" borderId="11" xfId="0" applyNumberFormat="1" applyFont="1" applyBorder="1"/>
    <xf numFmtId="3" fontId="4" fillId="0" borderId="11" xfId="0" applyNumberFormat="1" applyFont="1" applyBorder="1"/>
    <xf numFmtId="169" fontId="0" fillId="0" borderId="0" xfId="0" applyNumberFormat="1"/>
    <xf numFmtId="3" fontId="0" fillId="0" borderId="0" xfId="0" applyNumberFormat="1"/>
    <xf numFmtId="0" fontId="37" fillId="24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2" fillId="0" borderId="0" xfId="0" applyFont="1"/>
    <xf numFmtId="0" fontId="2" fillId="0" borderId="0" xfId="0" applyFont="1"/>
    <xf numFmtId="0" fontId="43" fillId="0" borderId="0" xfId="0" applyFont="1"/>
    <xf numFmtId="0" fontId="44" fillId="20" borderId="1" xfId="26" applyFont="1" applyAlignment="1">
      <alignment horizontal="center" vertical="center"/>
    </xf>
    <xf numFmtId="0" fontId="44" fillId="20" borderId="1" xfId="26" applyFont="1" applyAlignment="1">
      <alignment vertical="center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vertical="center"/>
    </xf>
    <xf numFmtId="0" fontId="43" fillId="24" borderId="14" xfId="0" applyFont="1" applyFill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25" borderId="11" xfId="0" applyFont="1" applyFill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25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165" fontId="43" fillId="24" borderId="11" xfId="0" applyNumberFormat="1" applyFont="1" applyFill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25" borderId="19" xfId="0" applyFont="1" applyFill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43" fillId="24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166" fontId="43" fillId="24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24" borderId="16" xfId="0" applyFont="1" applyFill="1" applyBorder="1" applyAlignment="1">
      <alignment vertical="center"/>
    </xf>
    <xf numFmtId="0" fontId="43" fillId="24" borderId="16" xfId="0" applyFont="1" applyFill="1" applyBorder="1" applyAlignment="1">
      <alignment horizontal="center" vertical="center"/>
    </xf>
    <xf numFmtId="0" fontId="43" fillId="0" borderId="11" xfId="0" applyFont="1" applyBorder="1"/>
    <xf numFmtId="0" fontId="43" fillId="0" borderId="0" xfId="0" applyFont="1" applyBorder="1"/>
    <xf numFmtId="3" fontId="43" fillId="0" borderId="11" xfId="0" applyNumberFormat="1" applyFont="1" applyBorder="1"/>
    <xf numFmtId="16" fontId="43" fillId="0" borderId="11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0" fontId="43" fillId="24" borderId="11" xfId="0" applyFont="1" applyFill="1" applyBorder="1" applyAlignment="1">
      <alignment horizontal="center"/>
    </xf>
    <xf numFmtId="0" fontId="43" fillId="24" borderId="11" xfId="0" applyFont="1" applyFill="1" applyBorder="1"/>
    <xf numFmtId="14" fontId="43" fillId="24" borderId="11" xfId="0" applyNumberFormat="1" applyFont="1" applyFill="1" applyBorder="1" applyAlignment="1">
      <alignment horizontal="center" vertical="center"/>
    </xf>
    <xf numFmtId="0" fontId="43" fillId="24" borderId="0" xfId="0" applyFont="1" applyFill="1"/>
    <xf numFmtId="3" fontId="43" fillId="24" borderId="11" xfId="0" applyNumberFormat="1" applyFont="1" applyFill="1" applyBorder="1"/>
    <xf numFmtId="14" fontId="43" fillId="0" borderId="0" xfId="0" applyNumberFormat="1" applyFont="1" applyAlignment="1">
      <alignment horizontal="center" vertical="center"/>
    </xf>
    <xf numFmtId="14" fontId="43" fillId="0" borderId="11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5" fillId="25" borderId="11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9" xfId="0" applyFont="1" applyBorder="1"/>
    <xf numFmtId="14" fontId="43" fillId="0" borderId="19" xfId="0" applyNumberFormat="1" applyFont="1" applyBorder="1" applyAlignment="1">
      <alignment horizontal="center" vertical="center"/>
    </xf>
    <xf numFmtId="0" fontId="43" fillId="24" borderId="19" xfId="0" applyFont="1" applyFill="1" applyBorder="1"/>
    <xf numFmtId="14" fontId="43" fillId="24" borderId="15" xfId="0" applyNumberFormat="1" applyFont="1" applyFill="1" applyBorder="1" applyAlignment="1">
      <alignment horizontal="center" vertical="center"/>
    </xf>
    <xf numFmtId="14" fontId="43" fillId="0" borderId="20" xfId="0" applyNumberFormat="1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43" fillId="0" borderId="18" xfId="0" applyFont="1" applyBorder="1"/>
    <xf numFmtId="14" fontId="4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20" borderId="1" xfId="26" applyFont="1" applyAlignment="1">
      <alignment vertical="center"/>
    </xf>
    <xf numFmtId="49" fontId="46" fillId="27" borderId="11" xfId="0" applyNumberFormat="1" applyFont="1" applyFill="1" applyBorder="1" applyAlignment="1">
      <alignment horizontal="center" vertical="center" wrapText="1"/>
    </xf>
    <xf numFmtId="49" fontId="37" fillId="27" borderId="17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14" fillId="0" borderId="0" xfId="0" applyFont="1"/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 wrapText="1"/>
    </xf>
    <xf numFmtId="169" fontId="6" fillId="0" borderId="11" xfId="40" applyNumberFormat="1" applyFont="1" applyBorder="1"/>
    <xf numFmtId="0" fontId="4" fillId="0" borderId="11" xfId="40" applyFont="1" applyBorder="1"/>
    <xf numFmtId="0" fontId="7" fillId="0" borderId="11" xfId="40" applyFont="1" applyBorder="1" applyAlignment="1">
      <alignment horizontal="left" vertical="top" wrapText="1"/>
    </xf>
    <xf numFmtId="0" fontId="8" fillId="0" borderId="11" xfId="40" applyFill="1" applyBorder="1" applyAlignment="1">
      <alignment horizontal="center" wrapText="1"/>
    </xf>
    <xf numFmtId="169" fontId="4" fillId="0" borderId="11" xfId="28" applyNumberFormat="1" applyFont="1" applyBorder="1" applyAlignment="1"/>
    <xf numFmtId="0" fontId="1" fillId="0" borderId="13" xfId="0" applyFont="1" applyBorder="1" applyAlignment="1">
      <alignment horizontal="center"/>
    </xf>
    <xf numFmtId="0" fontId="38" fillId="0" borderId="11" xfId="0" applyFont="1" applyFill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center"/>
    </xf>
    <xf numFmtId="15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69" fontId="50" fillId="0" borderId="13" xfId="28" applyNumberFormat="1" applyFont="1" applyFill="1" applyBorder="1"/>
    <xf numFmtId="0" fontId="51" fillId="0" borderId="13" xfId="0" applyFont="1" applyFill="1" applyBorder="1" applyAlignment="1">
      <alignment horizontal="center" wrapText="1"/>
    </xf>
    <xf numFmtId="0" fontId="51" fillId="0" borderId="13" xfId="0" applyFont="1" applyBorder="1"/>
    <xf numFmtId="0" fontId="1" fillId="0" borderId="13" xfId="0" applyFont="1" applyFill="1" applyBorder="1" applyAlignment="1">
      <alignment horizontal="center" wrapText="1"/>
    </xf>
    <xf numFmtId="0" fontId="37" fillId="24" borderId="15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169" fontId="54" fillId="0" borderId="11" xfId="28" applyNumberFormat="1" applyFont="1" applyBorder="1"/>
    <xf numFmtId="0" fontId="1" fillId="0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right"/>
    </xf>
    <xf numFmtId="169" fontId="56" fillId="0" borderId="15" xfId="28" applyNumberFormat="1" applyFont="1" applyBorder="1" applyAlignment="1"/>
    <xf numFmtId="169" fontId="56" fillId="0" borderId="16" xfId="28" applyNumberFormat="1" applyFont="1" applyBorder="1" applyAlignment="1"/>
    <xf numFmtId="169" fontId="56" fillId="0" borderId="13" xfId="28" applyNumberFormat="1" applyFont="1" applyFill="1" applyBorder="1"/>
    <xf numFmtId="169" fontId="57" fillId="0" borderId="11" xfId="0" applyNumberFormat="1" applyFont="1" applyBorder="1"/>
    <xf numFmtId="0" fontId="58" fillId="0" borderId="13" xfId="0" applyFont="1" applyBorder="1" applyAlignment="1">
      <alignment horizontal="center"/>
    </xf>
    <xf numFmtId="169" fontId="59" fillId="0" borderId="11" xfId="0" applyNumberFormat="1" applyFont="1" applyBorder="1" applyAlignment="1">
      <alignment vertical="center"/>
    </xf>
    <xf numFmtId="169" fontId="59" fillId="0" borderId="11" xfId="0" applyNumberFormat="1" applyFont="1" applyBorder="1"/>
    <xf numFmtId="0" fontId="60" fillId="0" borderId="0" xfId="0" applyFont="1"/>
    <xf numFmtId="0" fontId="61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/>
    <xf numFmtId="0" fontId="37" fillId="24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15" fontId="35" fillId="0" borderId="15" xfId="0" applyNumberFormat="1" applyFont="1" applyBorder="1" applyAlignment="1">
      <alignment horizontal="center"/>
    </xf>
    <xf numFmtId="0" fontId="35" fillId="26" borderId="16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63" fillId="20" borderId="1" xfId="26" applyFont="1" applyAlignment="1">
      <alignment vertical="center"/>
    </xf>
    <xf numFmtId="0" fontId="64" fillId="24" borderId="15" xfId="0" applyFont="1" applyFill="1" applyBorder="1" applyAlignment="1">
      <alignment vertical="center"/>
    </xf>
    <xf numFmtId="0" fontId="64" fillId="24" borderId="14" xfId="0" applyFont="1" applyFill="1" applyBorder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64" fillId="24" borderId="16" xfId="0" applyFont="1" applyFill="1" applyBorder="1" applyAlignment="1">
      <alignment vertical="center"/>
    </xf>
    <xf numFmtId="0" fontId="38" fillId="24" borderId="11" xfId="0" applyFont="1" applyFill="1" applyBorder="1" applyAlignment="1">
      <alignment vertical="center" wrapText="1"/>
    </xf>
    <xf numFmtId="0" fontId="38" fillId="24" borderId="15" xfId="0" applyFont="1" applyFill="1" applyBorder="1" applyAlignment="1">
      <alignment horizontal="left" vertical="center"/>
    </xf>
    <xf numFmtId="0" fontId="38" fillId="24" borderId="15" xfId="0" applyFont="1" applyFill="1" applyBorder="1" applyAlignment="1">
      <alignment vertical="center"/>
    </xf>
    <xf numFmtId="168" fontId="35" fillId="0" borderId="11" xfId="0" applyNumberFormat="1" applyFont="1" applyBorder="1" applyAlignment="1">
      <alignment vertical="top"/>
    </xf>
    <xf numFmtId="0" fontId="35" fillId="0" borderId="11" xfId="0" applyFont="1" applyBorder="1" applyAlignment="1">
      <alignment horizontal="center" vertical="top"/>
    </xf>
    <xf numFmtId="15" fontId="35" fillId="0" borderId="11" xfId="0" applyNumberFormat="1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15" fontId="35" fillId="0" borderId="11" xfId="0" applyNumberFormat="1" applyFont="1" applyBorder="1" applyAlignment="1">
      <alignment horizontal="center" vertical="top"/>
    </xf>
    <xf numFmtId="170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11" xfId="0" applyFont="1" applyBorder="1" applyAlignment="1">
      <alignment wrapText="1"/>
    </xf>
    <xf numFmtId="169" fontId="7" fillId="0" borderId="11" xfId="28" applyNumberFormat="1" applyFont="1" applyBorder="1" applyAlignment="1">
      <alignment horizontal="center" vertical="center" wrapText="1"/>
    </xf>
    <xf numFmtId="3" fontId="7" fillId="0" borderId="11" xfId="40" applyNumberFormat="1" applyFont="1" applyBorder="1" applyAlignment="1">
      <alignment vertical="center" wrapText="1"/>
    </xf>
    <xf numFmtId="169" fontId="7" fillId="0" borderId="11" xfId="28" applyNumberFormat="1" applyFont="1" applyBorder="1" applyAlignment="1"/>
    <xf numFmtId="169" fontId="7" fillId="0" borderId="11" xfId="28" applyNumberFormat="1" applyFont="1" applyBorder="1"/>
    <xf numFmtId="0" fontId="7" fillId="0" borderId="11" xfId="0" applyFont="1" applyBorder="1"/>
    <xf numFmtId="169" fontId="7" fillId="0" borderId="13" xfId="28" applyNumberFormat="1" applyFont="1" applyFill="1" applyBorder="1"/>
    <xf numFmtId="0" fontId="7" fillId="0" borderId="11" xfId="0" applyFont="1" applyBorder="1" applyAlignment="1">
      <alignment horizontal="center" wrapText="1"/>
    </xf>
    <xf numFmtId="169" fontId="65" fillId="0" borderId="11" xfId="0" applyNumberFormat="1" applyFont="1" applyBorder="1"/>
    <xf numFmtId="0" fontId="8" fillId="0" borderId="11" xfId="40" applyFill="1" applyBorder="1" applyAlignment="1">
      <alignment horizontal="center"/>
    </xf>
    <xf numFmtId="0" fontId="6" fillId="0" borderId="11" xfId="4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4" fillId="0" borderId="11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169" fontId="6" fillId="0" borderId="13" xfId="28" applyNumberFormat="1" applyFont="1" applyFill="1" applyBorder="1"/>
    <xf numFmtId="0" fontId="4" fillId="0" borderId="11" xfId="0" applyFont="1" applyFill="1" applyBorder="1" applyAlignment="1">
      <alignment horizontal="center" vertical="center"/>
    </xf>
    <xf numFmtId="169" fontId="6" fillId="0" borderId="11" xfId="28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169" fontId="16" fillId="0" borderId="11" xfId="28" applyNumberFormat="1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wrapText="1"/>
    </xf>
    <xf numFmtId="169" fontId="2" fillId="0" borderId="11" xfId="28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169" fontId="71" fillId="0" borderId="11" xfId="28" applyNumberFormat="1" applyFont="1" applyBorder="1" applyAlignment="1"/>
    <xf numFmtId="169" fontId="72" fillId="0" borderId="11" xfId="28" applyNumberFormat="1" applyFont="1" applyBorder="1" applyAlignment="1">
      <alignment vertical="center"/>
    </xf>
    <xf numFmtId="169" fontId="72" fillId="0" borderId="11" xfId="0" applyNumberFormat="1" applyFont="1" applyBorder="1"/>
    <xf numFmtId="0" fontId="73" fillId="0" borderId="0" xfId="0" applyFont="1"/>
    <xf numFmtId="0" fontId="64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1" fillId="0" borderId="13" xfId="0" applyFont="1" applyFill="1" applyBorder="1" applyAlignment="1">
      <alignment horizontal="center"/>
    </xf>
    <xf numFmtId="3" fontId="4" fillId="0" borderId="11" xfId="39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top" wrapText="1"/>
    </xf>
    <xf numFmtId="15" fontId="35" fillId="0" borderId="11" xfId="0" applyNumberFormat="1" applyFont="1" applyFill="1" applyBorder="1" applyAlignment="1">
      <alignment horizontal="left" vertical="center"/>
    </xf>
    <xf numFmtId="168" fontId="64" fillId="0" borderId="11" xfId="0" applyNumberFormat="1" applyFont="1" applyFill="1" applyBorder="1" applyAlignment="1">
      <alignment horizontal="left" vertical="center"/>
    </xf>
    <xf numFmtId="15" fontId="35" fillId="0" borderId="15" xfId="0" applyNumberFormat="1" applyFont="1" applyFill="1" applyBorder="1" applyAlignment="1">
      <alignment horizontal="center"/>
    </xf>
    <xf numFmtId="3" fontId="9" fillId="0" borderId="0" xfId="0" applyNumberFormat="1" applyFont="1"/>
    <xf numFmtId="3" fontId="16" fillId="0" borderId="11" xfId="39" applyNumberFormat="1" applyFont="1" applyFill="1" applyBorder="1" applyAlignment="1">
      <alignment horizontal="right" vertical="center"/>
    </xf>
    <xf numFmtId="169" fontId="37" fillId="0" borderId="11" xfId="28" applyNumberFormat="1" applyFont="1" applyFill="1" applyBorder="1" applyAlignment="1">
      <alignment horizontal="right" vertical="center"/>
    </xf>
    <xf numFmtId="167" fontId="16" fillId="0" borderId="11" xfId="28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center" wrapText="1"/>
    </xf>
    <xf numFmtId="169" fontId="16" fillId="0" borderId="11" xfId="28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3" fillId="0" borderId="0" xfId="0" applyFont="1" applyFill="1" applyBorder="1"/>
    <xf numFmtId="0" fontId="6" fillId="0" borderId="11" xfId="0" applyFont="1" applyFill="1" applyBorder="1" applyAlignment="1">
      <alignment horizontal="center"/>
    </xf>
    <xf numFmtId="0" fontId="4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" fillId="0" borderId="11" xfId="0" applyFont="1" applyFill="1" applyBorder="1"/>
    <xf numFmtId="0" fontId="37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38" fillId="26" borderId="21" xfId="0" applyFont="1" applyFill="1" applyBorder="1" applyAlignment="1">
      <alignment wrapText="1"/>
    </xf>
    <xf numFmtId="3" fontId="4" fillId="0" borderId="21" xfId="39" applyNumberFormat="1" applyFont="1" applyBorder="1" applyAlignment="1">
      <alignment vertical="center"/>
    </xf>
    <xf numFmtId="0" fontId="35" fillId="0" borderId="21" xfId="0" applyFont="1" applyBorder="1" applyAlignment="1">
      <alignment horizontal="right"/>
    </xf>
    <xf numFmtId="0" fontId="35" fillId="0" borderId="21" xfId="0" applyFont="1" applyBorder="1" applyAlignment="1">
      <alignment horizontal="right" vertical="center"/>
    </xf>
    <xf numFmtId="168" fontId="3" fillId="0" borderId="21" xfId="0" applyNumberFormat="1" applyFont="1" applyFill="1" applyBorder="1" applyAlignment="1">
      <alignment horizontal="right" vertical="center"/>
    </xf>
    <xf numFmtId="0" fontId="35" fillId="0" borderId="21" xfId="0" applyFont="1" applyBorder="1" applyAlignment="1">
      <alignment horizontal="right" vertical="top"/>
    </xf>
    <xf numFmtId="15" fontId="35" fillId="0" borderId="21" xfId="0" applyNumberFormat="1" applyFont="1" applyBorder="1" applyAlignment="1">
      <alignment horizontal="right" vertical="top"/>
    </xf>
    <xf numFmtId="168" fontId="3" fillId="0" borderId="21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/>
    <xf numFmtId="0" fontId="35" fillId="0" borderId="21" xfId="0" applyFont="1" applyBorder="1" applyAlignment="1">
      <alignment horizontal="center"/>
    </xf>
    <xf numFmtId="3" fontId="35" fillId="0" borderId="21" xfId="0" applyNumberFormat="1" applyFont="1" applyBorder="1"/>
    <xf numFmtId="3" fontId="35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wrapText="1"/>
    </xf>
    <xf numFmtId="0" fontId="35" fillId="24" borderId="21" xfId="0" applyFont="1" applyFill="1" applyBorder="1" applyAlignment="1">
      <alignment horizontal="center"/>
    </xf>
    <xf numFmtId="15" fontId="35" fillId="0" borderId="21" xfId="0" applyNumberFormat="1" applyFont="1" applyFill="1" applyBorder="1" applyAlignment="1">
      <alignment horizontal="left" vertical="center"/>
    </xf>
    <xf numFmtId="168" fontId="64" fillId="0" borderId="21" xfId="0" applyNumberFormat="1" applyFont="1" applyFill="1" applyBorder="1" applyAlignment="1">
      <alignment horizontal="left" vertical="center"/>
    </xf>
    <xf numFmtId="15" fontId="35" fillId="0" borderId="21" xfId="0" applyNumberFormat="1" applyFont="1" applyBorder="1" applyAlignment="1">
      <alignment horizontal="center"/>
    </xf>
    <xf numFmtId="15" fontId="35" fillId="26" borderId="21" xfId="0" applyNumberFormat="1" applyFont="1" applyFill="1" applyBorder="1" applyAlignment="1">
      <alignment horizontal="center"/>
    </xf>
    <xf numFmtId="14" fontId="35" fillId="0" borderId="21" xfId="0" applyNumberFormat="1" applyFont="1" applyBorder="1" applyAlignment="1">
      <alignment horizontal="center"/>
    </xf>
    <xf numFmtId="15" fontId="35" fillId="0" borderId="21" xfId="0" applyNumberFormat="1" applyFont="1" applyBorder="1"/>
    <xf numFmtId="0" fontId="35" fillId="26" borderId="21" xfId="0" applyFont="1" applyFill="1" applyBorder="1" applyAlignment="1">
      <alignment horizontal="center"/>
    </xf>
    <xf numFmtId="17" fontId="35" fillId="26" borderId="21" xfId="0" applyNumberFormat="1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vertical="center"/>
    </xf>
    <xf numFmtId="169" fontId="72" fillId="0" borderId="11" xfId="28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69" fontId="4" fillId="0" borderId="11" xfId="28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1" xfId="39" applyNumberFormat="1" applyFont="1" applyFill="1" applyBorder="1" applyAlignment="1">
      <alignment vertical="center"/>
    </xf>
    <xf numFmtId="3" fontId="37" fillId="0" borderId="11" xfId="0" applyNumberFormat="1" applyFont="1" applyBorder="1"/>
    <xf numFmtId="0" fontId="35" fillId="0" borderId="11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3" fontId="14" fillId="0" borderId="11" xfId="39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center" vertical="center"/>
    </xf>
    <xf numFmtId="168" fontId="3" fillId="28" borderId="11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/>
    <xf numFmtId="0" fontId="35" fillId="28" borderId="21" xfId="0" applyFont="1" applyFill="1" applyBorder="1" applyAlignment="1">
      <alignment horizontal="center"/>
    </xf>
    <xf numFmtId="3" fontId="35" fillId="0" borderId="21" xfId="0" applyNumberFormat="1" applyFont="1" applyBorder="1" applyAlignment="1">
      <alignment horizontal="right" vertical="top"/>
    </xf>
    <xf numFmtId="0" fontId="35" fillId="0" borderId="11" xfId="0" applyFont="1" applyBorder="1" applyAlignment="1">
      <alignment horizontal="left" vertical="top" wrapText="1"/>
    </xf>
    <xf numFmtId="4" fontId="35" fillId="0" borderId="11" xfId="0" applyNumberFormat="1" applyFont="1" applyBorder="1" applyAlignment="1">
      <alignment vertical="top"/>
    </xf>
    <xf numFmtId="0" fontId="35" fillId="0" borderId="11" xfId="0" applyFont="1" applyBorder="1" applyAlignment="1">
      <alignment vertical="center"/>
    </xf>
    <xf numFmtId="0" fontId="35" fillId="28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left" vertical="center" wrapText="1"/>
    </xf>
    <xf numFmtId="0" fontId="14" fillId="26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wrapText="1"/>
    </xf>
    <xf numFmtId="0" fontId="1" fillId="0" borderId="11" xfId="0" applyFont="1" applyBorder="1"/>
    <xf numFmtId="0" fontId="1" fillId="0" borderId="15" xfId="0" applyFont="1" applyBorder="1"/>
    <xf numFmtId="0" fontId="1" fillId="0" borderId="16" xfId="0" applyFont="1" applyBorder="1"/>
    <xf numFmtId="3" fontId="7" fillId="0" borderId="11" xfId="0" applyNumberFormat="1" applyFont="1" applyBorder="1"/>
    <xf numFmtId="0" fontId="4" fillId="0" borderId="2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9" fontId="4" fillId="0" borderId="21" xfId="28" applyNumberFormat="1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169" fontId="4" fillId="0" borderId="21" xfId="28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2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/>
    <xf numFmtId="0" fontId="34" fillId="0" borderId="15" xfId="40" applyFont="1" applyBorder="1" applyAlignment="1">
      <alignment horizontal="left" wrapText="1"/>
    </xf>
    <xf numFmtId="0" fontId="34" fillId="0" borderId="14" xfId="40" applyFont="1" applyBorder="1" applyAlignment="1">
      <alignment horizontal="left" wrapText="1"/>
    </xf>
    <xf numFmtId="0" fontId="34" fillId="0" borderId="16" xfId="40" applyFont="1" applyBorder="1" applyAlignment="1">
      <alignment horizontal="left" wrapText="1"/>
    </xf>
    <xf numFmtId="0" fontId="7" fillId="0" borderId="15" xfId="40" applyFont="1" applyBorder="1" applyAlignment="1">
      <alignment horizontal="left" vertical="top" wrapText="1"/>
    </xf>
    <xf numFmtId="0" fontId="7" fillId="0" borderId="16" xfId="40" applyFont="1" applyBorder="1" applyAlignment="1">
      <alignment horizontal="left" vertical="top" wrapText="1"/>
    </xf>
    <xf numFmtId="0" fontId="7" fillId="0" borderId="11" xfId="40" applyFont="1" applyFill="1" applyBorder="1" applyAlignment="1">
      <alignment horizontal="center" wrapText="1"/>
    </xf>
    <xf numFmtId="0" fontId="12" fillId="0" borderId="15" xfId="40" applyFont="1" applyBorder="1" applyAlignment="1">
      <alignment horizontal="center"/>
    </xf>
    <xf numFmtId="0" fontId="12" fillId="0" borderId="14" xfId="40" applyFont="1" applyBorder="1" applyAlignment="1">
      <alignment horizontal="center"/>
    </xf>
    <xf numFmtId="0" fontId="12" fillId="0" borderId="16" xfId="4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37" fillId="24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9" fontId="40" fillId="0" borderId="15" xfId="28" applyNumberFormat="1" applyFont="1" applyBorder="1" applyAlignment="1">
      <alignment horizontal="center"/>
    </xf>
    <xf numFmtId="169" fontId="55" fillId="0" borderId="16" xfId="28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5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3 2" xfId="42"/>
    <cellStyle name="Normal 4" xfId="43"/>
    <cellStyle name="Normal 4 2" xfId="44"/>
    <cellStyle name="Normal 5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22"/>
  <sheetViews>
    <sheetView zoomScale="60" workbookViewId="0">
      <selection activeCell="L15" sqref="L15"/>
    </sheetView>
  </sheetViews>
  <sheetFormatPr defaultRowHeight="12.75" x14ac:dyDescent="0.2"/>
  <cols>
    <col min="13" max="13" width="41.140625" customWidth="1"/>
  </cols>
  <sheetData>
    <row r="10" spans="1:20" ht="33" x14ac:dyDescent="0.45"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1"/>
      <c r="N10" s="271"/>
      <c r="O10" s="271"/>
      <c r="P10" s="271"/>
      <c r="Q10" s="271"/>
      <c r="R10" s="271"/>
      <c r="S10" s="271"/>
      <c r="T10" s="271"/>
    </row>
    <row r="11" spans="1:20" ht="27" x14ac:dyDescent="0.4">
      <c r="A11" s="274" t="s">
        <v>265</v>
      </c>
      <c r="B11" s="275"/>
      <c r="C11" s="275"/>
      <c r="D11" s="274"/>
      <c r="E11" s="274"/>
      <c r="F11" s="274"/>
      <c r="G11" s="274"/>
      <c r="H11" s="274"/>
      <c r="I11" s="276"/>
      <c r="J11" s="276"/>
      <c r="K11" s="276"/>
      <c r="L11" s="276"/>
      <c r="M11" s="276"/>
      <c r="N11" s="271"/>
      <c r="O11" s="271"/>
      <c r="P11" s="271"/>
      <c r="Q11" s="271"/>
      <c r="R11" s="271"/>
      <c r="S11" s="271"/>
      <c r="T11" s="271"/>
    </row>
    <row r="12" spans="1:20" ht="15.75" x14ac:dyDescent="0.25">
      <c r="C12" s="94"/>
      <c r="D12" s="94"/>
      <c r="E12" s="94"/>
      <c r="F12" s="94"/>
      <c r="G12" s="94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</row>
    <row r="13" spans="1:20" ht="15.75" x14ac:dyDescent="0.25">
      <c r="C13" s="94"/>
      <c r="D13" s="94"/>
      <c r="E13" s="94"/>
      <c r="F13" s="94"/>
      <c r="G13" s="94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</row>
    <row r="14" spans="1:20" ht="20.25" x14ac:dyDescent="0.3">
      <c r="B14" s="21"/>
      <c r="C14" s="272" t="s">
        <v>245</v>
      </c>
      <c r="D14" s="272"/>
      <c r="E14" s="272"/>
      <c r="F14" s="272"/>
      <c r="G14" s="273"/>
      <c r="H14" s="273"/>
      <c r="I14" s="273"/>
      <c r="J14" s="273"/>
      <c r="K14" s="273"/>
      <c r="L14" s="273"/>
      <c r="M14" s="271"/>
      <c r="N14" s="271"/>
      <c r="O14" s="271"/>
      <c r="P14" s="271"/>
      <c r="Q14" s="271"/>
      <c r="R14" s="271"/>
      <c r="S14" s="271"/>
      <c r="T14" s="271"/>
    </row>
    <row r="15" spans="1:20" ht="20.25" x14ac:dyDescent="0.3">
      <c r="B15" s="21"/>
      <c r="C15" s="273"/>
      <c r="D15" s="273"/>
      <c r="E15" s="273"/>
      <c r="F15" s="273"/>
      <c r="G15" s="272"/>
      <c r="H15" s="272"/>
      <c r="I15" s="273"/>
      <c r="J15" s="273"/>
      <c r="K15" s="273"/>
      <c r="L15" s="273"/>
      <c r="M15" s="271"/>
      <c r="N15" s="271"/>
      <c r="O15" s="271"/>
      <c r="P15" s="271"/>
      <c r="Q15" s="271"/>
      <c r="R15" s="271"/>
      <c r="S15" s="271"/>
      <c r="T15" s="271"/>
    </row>
    <row r="16" spans="1:20" ht="20.25" x14ac:dyDescent="0.3">
      <c r="B16" s="21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1"/>
      <c r="N16" s="271"/>
      <c r="O16" s="271"/>
      <c r="P16" s="271"/>
      <c r="Q16" s="271"/>
      <c r="R16" s="271"/>
      <c r="S16" s="271"/>
      <c r="T16" s="271"/>
    </row>
    <row r="17" spans="2:20" ht="20.25" x14ac:dyDescent="0.3">
      <c r="B17" s="21"/>
      <c r="C17" s="272" t="s">
        <v>130</v>
      </c>
      <c r="D17" s="272"/>
      <c r="E17" s="272"/>
      <c r="F17" s="272"/>
      <c r="G17" s="272"/>
      <c r="H17" s="272"/>
      <c r="I17" s="273"/>
      <c r="J17" s="273"/>
      <c r="K17" s="273"/>
      <c r="L17" s="273"/>
      <c r="M17" s="271"/>
      <c r="N17" s="271"/>
      <c r="O17" s="271"/>
      <c r="P17" s="271"/>
      <c r="Q17" s="271"/>
      <c r="R17" s="271"/>
      <c r="S17" s="271"/>
      <c r="T17" s="271"/>
    </row>
    <row r="18" spans="2:20" ht="20.25" x14ac:dyDescent="0.3">
      <c r="B18" s="10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1"/>
      <c r="N18" s="271"/>
      <c r="O18" s="271"/>
      <c r="P18" s="271"/>
      <c r="Q18" s="271"/>
      <c r="R18" s="271"/>
      <c r="S18" s="271"/>
      <c r="T18" s="271"/>
    </row>
    <row r="19" spans="2:20" ht="20.25" x14ac:dyDescent="0.3">
      <c r="B19" s="21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1"/>
      <c r="N19" s="271"/>
      <c r="O19" s="271"/>
      <c r="P19" s="271"/>
      <c r="Q19" s="271"/>
      <c r="R19" s="271"/>
      <c r="S19" s="271"/>
      <c r="T19" s="271"/>
    </row>
    <row r="20" spans="2:20" ht="20.25" x14ac:dyDescent="0.3">
      <c r="B20" s="21"/>
      <c r="C20" s="272"/>
      <c r="D20" s="272"/>
      <c r="E20" s="272"/>
      <c r="F20" s="272"/>
      <c r="G20" s="272"/>
      <c r="H20" s="272"/>
      <c r="I20" s="273"/>
      <c r="J20" s="273"/>
      <c r="K20" s="273"/>
      <c r="L20" s="273"/>
      <c r="M20" s="271"/>
      <c r="N20" s="271"/>
      <c r="O20" s="271"/>
      <c r="P20" s="271"/>
      <c r="Q20" s="271"/>
      <c r="R20" s="271"/>
      <c r="S20" s="271"/>
      <c r="T20" s="271"/>
    </row>
    <row r="21" spans="2:20" ht="20.25" x14ac:dyDescent="0.3">
      <c r="B21" s="21"/>
      <c r="C21" s="272" t="s">
        <v>207</v>
      </c>
      <c r="D21" s="272"/>
      <c r="E21" s="272"/>
      <c r="F21" s="272"/>
      <c r="G21" s="272"/>
      <c r="H21" s="272"/>
      <c r="I21" s="273"/>
      <c r="J21" s="273"/>
      <c r="K21" s="273"/>
      <c r="L21" s="273"/>
      <c r="M21" s="271"/>
      <c r="N21" s="271"/>
      <c r="O21" s="271"/>
      <c r="P21" s="271"/>
      <c r="Q21" s="271"/>
      <c r="R21" s="271"/>
      <c r="S21" s="271"/>
      <c r="T21" s="271"/>
    </row>
    <row r="22" spans="2:20" ht="20.25" x14ac:dyDescent="0.3">
      <c r="B22" s="21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1"/>
      <c r="N22" s="271"/>
      <c r="O22" s="271"/>
      <c r="P22" s="271"/>
      <c r="Q22" s="271"/>
      <c r="R22" s="271"/>
      <c r="S22" s="271"/>
      <c r="T22" s="271"/>
    </row>
  </sheetData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zoomScale="70" zoomScaleSheetLayoutView="70" workbookViewId="0">
      <selection activeCell="F6" sqref="F6"/>
    </sheetView>
  </sheetViews>
  <sheetFormatPr defaultRowHeight="12.75" x14ac:dyDescent="0.2"/>
  <cols>
    <col min="1" max="1" width="19.42578125" customWidth="1"/>
    <col min="2" max="2" width="9.28515625" customWidth="1"/>
    <col min="3" max="3" width="18.7109375" customWidth="1"/>
    <col min="4" max="4" width="7.28515625" customWidth="1"/>
    <col min="5" max="5" width="18" customWidth="1"/>
    <col min="6" max="6" width="21.5703125" customWidth="1"/>
    <col min="7" max="7" width="12" customWidth="1"/>
    <col min="8" max="8" width="18.5703125" customWidth="1"/>
    <col min="9" max="9" width="18.28515625" customWidth="1"/>
    <col min="10" max="10" width="19.140625" customWidth="1"/>
  </cols>
  <sheetData>
    <row r="2" spans="1:10" ht="47.25" customHeight="1" x14ac:dyDescent="0.35">
      <c r="A2" s="364" t="s">
        <v>264</v>
      </c>
      <c r="B2" s="365"/>
      <c r="C2" s="365"/>
      <c r="D2" s="366"/>
      <c r="E2" s="370" t="s">
        <v>244</v>
      </c>
      <c r="F2" s="371"/>
      <c r="G2" s="371"/>
      <c r="H2" s="372"/>
      <c r="I2" s="31"/>
      <c r="J2" s="31"/>
    </row>
    <row r="3" spans="1:10" ht="39.950000000000003" customHeight="1" x14ac:dyDescent="0.2">
      <c r="A3" s="35" t="s">
        <v>144</v>
      </c>
      <c r="B3" s="179" t="s">
        <v>145</v>
      </c>
      <c r="C3" s="367" t="s">
        <v>146</v>
      </c>
      <c r="D3" s="368"/>
      <c r="E3" s="369" t="s">
        <v>147</v>
      </c>
      <c r="F3" s="369"/>
      <c r="G3" s="369"/>
      <c r="H3" s="369"/>
      <c r="I3" s="369"/>
      <c r="J3" s="369"/>
    </row>
    <row r="4" spans="1:10" ht="49.5" customHeight="1" x14ac:dyDescent="0.2">
      <c r="A4" s="31"/>
      <c r="B4" s="31"/>
      <c r="C4" s="33" t="s">
        <v>26</v>
      </c>
      <c r="D4" s="34" t="s">
        <v>105</v>
      </c>
      <c r="E4" s="33" t="s">
        <v>148</v>
      </c>
      <c r="F4" s="33" t="s">
        <v>154</v>
      </c>
      <c r="G4" s="180" t="s">
        <v>155</v>
      </c>
      <c r="H4" s="33" t="s">
        <v>149</v>
      </c>
      <c r="I4" s="33" t="s">
        <v>150</v>
      </c>
      <c r="J4" s="31" t="s">
        <v>19</v>
      </c>
    </row>
    <row r="5" spans="1:10" ht="39.950000000000003" customHeight="1" x14ac:dyDescent="0.25">
      <c r="A5" s="32" t="s">
        <v>15</v>
      </c>
      <c r="B5" s="34">
        <v>2</v>
      </c>
      <c r="C5" s="34">
        <v>3</v>
      </c>
      <c r="D5" s="34">
        <v>0</v>
      </c>
      <c r="E5" s="53">
        <v>109900000</v>
      </c>
      <c r="F5" s="19">
        <v>994000000</v>
      </c>
      <c r="G5" s="54">
        <v>0</v>
      </c>
      <c r="H5" s="177">
        <f>SUM(F5:G5)</f>
        <v>994000000</v>
      </c>
      <c r="I5" s="177">
        <f>E5+H5</f>
        <v>1103900000</v>
      </c>
      <c r="J5" s="31"/>
    </row>
    <row r="6" spans="1:10" ht="39.950000000000003" customHeight="1" x14ac:dyDescent="0.25">
      <c r="A6" s="32" t="s">
        <v>151</v>
      </c>
      <c r="B6" s="34">
        <v>1</v>
      </c>
      <c r="C6" s="242">
        <v>1</v>
      </c>
      <c r="D6" s="34">
        <v>0</v>
      </c>
      <c r="E6" s="53">
        <v>120000000</v>
      </c>
      <c r="F6" s="53">
        <v>800000000</v>
      </c>
      <c r="G6" s="54">
        <v>0</v>
      </c>
      <c r="H6" s="54">
        <f>F6+G6</f>
        <v>800000000</v>
      </c>
      <c r="I6" s="54">
        <f>H6+E6</f>
        <v>920000000</v>
      </c>
      <c r="J6" s="31"/>
    </row>
    <row r="7" spans="1:10" ht="39.950000000000003" customHeight="1" x14ac:dyDescent="0.25">
      <c r="A7" s="32" t="s">
        <v>152</v>
      </c>
      <c r="B7" s="34">
        <v>3</v>
      </c>
      <c r="C7" s="34">
        <v>0</v>
      </c>
      <c r="D7" s="34">
        <v>0</v>
      </c>
      <c r="E7" s="53">
        <f>SERVICES!E18</f>
        <v>211200000</v>
      </c>
      <c r="F7" s="53">
        <v>0</v>
      </c>
      <c r="G7" s="178">
        <v>0</v>
      </c>
      <c r="H7" s="53">
        <f>F7+G7</f>
        <v>0</v>
      </c>
      <c r="I7" s="54">
        <f>E7+F7</f>
        <v>211200000</v>
      </c>
      <c r="J7" s="31"/>
    </row>
    <row r="8" spans="1:10" s="9" customFormat="1" ht="39.950000000000003" customHeight="1" x14ac:dyDescent="0.25">
      <c r="A8" s="52" t="s">
        <v>153</v>
      </c>
      <c r="B8" s="243">
        <f>SUM(B5:B7)</f>
        <v>6</v>
      </c>
      <c r="C8" s="243">
        <f>SUM(C5:C7)</f>
        <v>4</v>
      </c>
      <c r="D8" s="243">
        <v>0</v>
      </c>
      <c r="E8" s="53">
        <f>SUM(E5:E7)</f>
        <v>441100000</v>
      </c>
      <c r="F8" s="54">
        <f>SUM(F5:F7)</f>
        <v>1794000000</v>
      </c>
      <c r="G8" s="54">
        <f>SUM(G5:G7)</f>
        <v>0</v>
      </c>
      <c r="H8" s="54">
        <f>SUM(H5:H7)</f>
        <v>1794000000</v>
      </c>
      <c r="I8" s="54">
        <f>SUM(I5:I7)</f>
        <v>2235100000</v>
      </c>
      <c r="J8" s="52"/>
    </row>
    <row r="9" spans="1:10" ht="15.75" x14ac:dyDescent="0.25">
      <c r="A9" s="232" t="s">
        <v>227</v>
      </c>
      <c r="B9" s="232"/>
      <c r="C9" s="232"/>
      <c r="D9" s="232"/>
    </row>
    <row r="10" spans="1:10" ht="51" x14ac:dyDescent="0.2">
      <c r="A10" s="233" t="s">
        <v>228</v>
      </c>
      <c r="B10" s="234" t="s">
        <v>229</v>
      </c>
      <c r="C10" s="235">
        <f>E8</f>
        <v>441100000</v>
      </c>
      <c r="I10" s="89"/>
    </row>
    <row r="11" spans="1:10" ht="70.5" customHeight="1" x14ac:dyDescent="0.2">
      <c r="A11" s="233"/>
      <c r="B11" s="208" t="s">
        <v>230</v>
      </c>
      <c r="C11" s="236">
        <f>H8</f>
        <v>1794000000</v>
      </c>
    </row>
    <row r="12" spans="1:10" ht="20.25" customHeight="1" x14ac:dyDescent="0.2">
      <c r="A12" s="233" t="s">
        <v>231</v>
      </c>
      <c r="B12" s="237"/>
      <c r="C12" s="27">
        <f>SUM(C10:C11)</f>
        <v>2235100000</v>
      </c>
    </row>
    <row r="13" spans="1:10" ht="22.5" customHeight="1" x14ac:dyDescent="0.2">
      <c r="A13" s="233"/>
      <c r="B13" s="237"/>
      <c r="C13" s="27"/>
    </row>
    <row r="14" spans="1:10" ht="40.5" customHeight="1" x14ac:dyDescent="0.2">
      <c r="A14" s="240" t="s">
        <v>232</v>
      </c>
      <c r="B14" s="238"/>
      <c r="C14" s="239">
        <f>' PDF &amp; NPDF'!D36</f>
        <v>1192605000</v>
      </c>
    </row>
    <row r="15" spans="1:10" ht="51" customHeight="1" x14ac:dyDescent="0.25">
      <c r="A15" s="233" t="s">
        <v>233</v>
      </c>
      <c r="B15" s="27"/>
      <c r="C15" s="241">
        <f>' PDF &amp; NPDF'!D37</f>
        <v>3427705000</v>
      </c>
    </row>
  </sheetData>
  <mergeCells count="4">
    <mergeCell ref="A2:D2"/>
    <mergeCell ref="C3:D3"/>
    <mergeCell ref="E3:J3"/>
    <mergeCell ref="E2:H2"/>
  </mergeCells>
  <pageMargins left="0.56999999999999995" right="0.5600000000000000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view="pageLayout" topLeftCell="A65" zoomScaleSheetLayoutView="70" workbookViewId="0">
      <selection activeCell="M78" sqref="M78"/>
    </sheetView>
  </sheetViews>
  <sheetFormatPr defaultColWidth="13" defaultRowHeight="15.75" x14ac:dyDescent="0.25"/>
  <cols>
    <col min="1" max="1" width="6.7109375" style="28" customWidth="1"/>
    <col min="2" max="2" width="14.7109375" style="3" customWidth="1"/>
    <col min="3" max="3" width="19.140625" style="3" customWidth="1"/>
    <col min="4" max="4" width="11.28515625" style="3" customWidth="1"/>
    <col min="5" max="5" width="6.7109375" style="3" customWidth="1"/>
    <col min="6" max="6" width="7" style="3" customWidth="1"/>
    <col min="7" max="7" width="17.7109375" style="3" customWidth="1"/>
    <col min="8" max="8" width="11.140625" style="3" customWidth="1"/>
    <col min="9" max="9" width="17.28515625" style="3" customWidth="1"/>
    <col min="10" max="10" width="17.85546875" style="3" customWidth="1"/>
    <col min="11" max="11" width="14.85546875" style="3" customWidth="1"/>
    <col min="12" max="12" width="14.7109375" style="3" customWidth="1"/>
    <col min="13" max="13" width="14" style="3" customWidth="1"/>
    <col min="14" max="14" width="14.28515625" style="3" customWidth="1"/>
    <col min="15" max="15" width="12.85546875" style="3" customWidth="1"/>
    <col min="16" max="16" width="14" style="3" customWidth="1"/>
    <col min="17" max="17" width="15" style="3" customWidth="1"/>
    <col min="18" max="18" width="16.28515625" style="3" customWidth="1"/>
    <col min="19" max="19" width="20.5703125" style="3" customWidth="1"/>
    <col min="20" max="20" width="19.42578125" style="3" customWidth="1"/>
    <col min="21" max="21" width="22.85546875" style="3" customWidth="1"/>
    <col min="22" max="16384" width="13" style="3"/>
  </cols>
  <sheetData>
    <row r="1" spans="1:25" ht="20.25" customHeight="1" x14ac:dyDescent="0.3">
      <c r="A1" s="123"/>
      <c r="B1" s="93" t="s">
        <v>241</v>
      </c>
      <c r="C1" s="94"/>
      <c r="D1" s="94"/>
      <c r="E1" s="94"/>
      <c r="F1" s="94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5" ht="16.5" customHeight="1" x14ac:dyDescent="0.3">
      <c r="A2" s="123"/>
      <c r="B2" s="94" t="s">
        <v>263</v>
      </c>
      <c r="C2" s="94"/>
      <c r="D2" s="244"/>
      <c r="E2" s="245"/>
      <c r="F2" s="245"/>
      <c r="G2" s="245"/>
      <c r="H2" s="24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5" ht="21" customHeight="1" x14ac:dyDescent="0.3">
      <c r="A3" s="123"/>
      <c r="B3" s="94" t="s">
        <v>210</v>
      </c>
      <c r="C3" s="94"/>
      <c r="D3" s="94"/>
      <c r="E3" s="94"/>
      <c r="F3" s="94"/>
      <c r="G3" s="94"/>
      <c r="H3" s="94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5" ht="20.100000000000001" customHeight="1" x14ac:dyDescent="0.3">
      <c r="A4" s="123"/>
      <c r="B4" s="94" t="s">
        <v>208</v>
      </c>
      <c r="C4" s="94"/>
      <c r="D4" s="94"/>
      <c r="E4" s="94"/>
      <c r="F4" s="94"/>
      <c r="G4" s="94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5" s="5" customFormat="1" ht="30" customHeight="1" x14ac:dyDescent="0.2">
      <c r="A5" s="96"/>
      <c r="B5" s="97"/>
      <c r="C5" s="97"/>
      <c r="D5" s="97"/>
      <c r="E5" s="102"/>
      <c r="F5" s="102"/>
      <c r="G5" s="157" t="s">
        <v>4</v>
      </c>
      <c r="H5" s="124"/>
      <c r="I5" s="124"/>
      <c r="J5" s="156" t="s">
        <v>143</v>
      </c>
      <c r="K5" s="99"/>
      <c r="L5" s="100" t="s">
        <v>12</v>
      </c>
      <c r="M5" s="125"/>
      <c r="N5" s="101" t="s">
        <v>13</v>
      </c>
      <c r="O5" s="124"/>
      <c r="P5" s="102"/>
      <c r="Q5" s="102"/>
      <c r="R5" s="101" t="s">
        <v>10</v>
      </c>
      <c r="S5" s="102"/>
      <c r="T5" s="102"/>
      <c r="U5" s="124"/>
      <c r="V5" s="4"/>
    </row>
    <row r="6" spans="1:25" s="2" customFormat="1" ht="77.25" customHeight="1" x14ac:dyDescent="0.2">
      <c r="A6" s="158" t="s">
        <v>124</v>
      </c>
      <c r="B6" s="71" t="s">
        <v>1</v>
      </c>
      <c r="C6" s="71" t="s">
        <v>2</v>
      </c>
      <c r="D6" s="71" t="s">
        <v>5</v>
      </c>
      <c r="E6" s="71" t="s">
        <v>3</v>
      </c>
      <c r="F6" s="73" t="s">
        <v>21</v>
      </c>
      <c r="G6" s="71" t="s">
        <v>129</v>
      </c>
      <c r="H6" s="71" t="s">
        <v>24</v>
      </c>
      <c r="I6" s="71" t="s">
        <v>127</v>
      </c>
      <c r="J6" s="71" t="s">
        <v>11</v>
      </c>
      <c r="K6" s="71" t="s">
        <v>128</v>
      </c>
      <c r="L6" s="71" t="s">
        <v>20</v>
      </c>
      <c r="M6" s="71" t="s">
        <v>6</v>
      </c>
      <c r="N6" s="71" t="s">
        <v>7</v>
      </c>
      <c r="O6" s="71" t="s">
        <v>14</v>
      </c>
      <c r="P6" s="71" t="s">
        <v>116</v>
      </c>
      <c r="Q6" s="71" t="s">
        <v>95</v>
      </c>
      <c r="R6" s="71" t="s">
        <v>22</v>
      </c>
      <c r="S6" s="71" t="s">
        <v>18</v>
      </c>
      <c r="T6" s="176" t="s">
        <v>126</v>
      </c>
      <c r="U6" s="72" t="s">
        <v>19</v>
      </c>
      <c r="V6" s="1"/>
    </row>
    <row r="7" spans="1:25" ht="20.100000000000001" hidden="1" customHeight="1" x14ac:dyDescent="0.3">
      <c r="A7" s="103" t="s">
        <v>17</v>
      </c>
      <c r="B7" s="104" t="s">
        <v>0</v>
      </c>
      <c r="C7" s="95"/>
      <c r="D7" s="126"/>
      <c r="E7" s="126"/>
      <c r="F7" s="126"/>
      <c r="G7" s="95"/>
      <c r="H7" s="126"/>
      <c r="I7" s="127"/>
      <c r="J7" s="95"/>
      <c r="K7" s="95"/>
      <c r="L7" s="126"/>
      <c r="M7" s="95"/>
      <c r="N7" s="126"/>
      <c r="O7" s="95"/>
      <c r="P7" s="126"/>
      <c r="Q7" s="95"/>
      <c r="R7" s="126"/>
      <c r="S7" s="95"/>
      <c r="T7" s="95"/>
      <c r="U7" s="126"/>
      <c r="X7" s="6"/>
      <c r="Y7" s="6"/>
    </row>
    <row r="8" spans="1:25" ht="20.100000000000001" hidden="1" customHeight="1" x14ac:dyDescent="0.3">
      <c r="A8" s="103"/>
      <c r="B8" s="105" t="s">
        <v>36</v>
      </c>
      <c r="C8" s="105" t="s">
        <v>23</v>
      </c>
      <c r="D8" s="111" t="s">
        <v>8</v>
      </c>
      <c r="E8" s="126"/>
      <c r="F8" s="126"/>
      <c r="G8" s="105" t="s">
        <v>25</v>
      </c>
      <c r="H8" s="106" t="s">
        <v>26</v>
      </c>
      <c r="I8" s="106"/>
      <c r="J8" s="105" t="s">
        <v>27</v>
      </c>
      <c r="K8" s="105"/>
      <c r="L8" s="105" t="s">
        <v>28</v>
      </c>
      <c r="M8" s="107">
        <v>39069</v>
      </c>
      <c r="N8" s="107">
        <v>39085</v>
      </c>
      <c r="O8" s="107">
        <v>39092</v>
      </c>
      <c r="P8" s="107">
        <v>39099</v>
      </c>
      <c r="Q8" s="107">
        <v>39113</v>
      </c>
      <c r="R8" s="107">
        <v>39127</v>
      </c>
      <c r="S8" s="107">
        <v>39141</v>
      </c>
      <c r="T8" s="95"/>
      <c r="U8" s="128"/>
    </row>
    <row r="9" spans="1:25" ht="20.100000000000001" hidden="1" customHeight="1" x14ac:dyDescent="0.3">
      <c r="A9" s="103"/>
      <c r="B9" s="105"/>
      <c r="C9" s="105"/>
      <c r="D9" s="111" t="s">
        <v>9</v>
      </c>
      <c r="E9" s="126"/>
      <c r="F9" s="126"/>
      <c r="G9" s="105"/>
      <c r="H9" s="106"/>
      <c r="I9" s="106"/>
      <c r="J9" s="105"/>
      <c r="K9" s="105"/>
      <c r="L9" s="105"/>
      <c r="M9" s="105"/>
      <c r="N9" s="105"/>
      <c r="O9" s="105"/>
      <c r="P9" s="107"/>
      <c r="Q9" s="105"/>
      <c r="R9" s="105"/>
      <c r="S9" s="105"/>
      <c r="T9" s="95"/>
      <c r="U9" s="128"/>
    </row>
    <row r="10" spans="1:25" ht="20.100000000000001" hidden="1" customHeight="1" x14ac:dyDescent="0.3">
      <c r="A10" s="103"/>
      <c r="B10" s="105"/>
      <c r="C10" s="105"/>
      <c r="D10" s="110"/>
      <c r="E10" s="126"/>
      <c r="F10" s="126"/>
      <c r="G10" s="105"/>
      <c r="H10" s="106"/>
      <c r="I10" s="106"/>
      <c r="J10" s="105"/>
      <c r="K10" s="105"/>
      <c r="L10" s="105"/>
      <c r="M10" s="105"/>
      <c r="N10" s="105"/>
      <c r="O10" s="105"/>
      <c r="P10" s="107"/>
      <c r="Q10" s="105"/>
      <c r="R10" s="105"/>
      <c r="S10" s="105"/>
      <c r="T10" s="95"/>
      <c r="U10" s="128"/>
    </row>
    <row r="11" spans="1:25" ht="20.100000000000001" hidden="1" customHeight="1" x14ac:dyDescent="0.3">
      <c r="A11" s="103"/>
      <c r="B11" s="105" t="s">
        <v>37</v>
      </c>
      <c r="C11" s="105" t="s">
        <v>23</v>
      </c>
      <c r="D11" s="111" t="s">
        <v>8</v>
      </c>
      <c r="E11" s="126"/>
      <c r="F11" s="126"/>
      <c r="G11" s="105" t="s">
        <v>25</v>
      </c>
      <c r="H11" s="106" t="s">
        <v>26</v>
      </c>
      <c r="I11" s="106"/>
      <c r="J11" s="107">
        <v>39112</v>
      </c>
      <c r="K11" s="107"/>
      <c r="L11" s="129" t="s">
        <v>118</v>
      </c>
      <c r="M11" s="107">
        <v>39147</v>
      </c>
      <c r="N11" s="113">
        <v>39161</v>
      </c>
      <c r="O11" s="113">
        <v>39168</v>
      </c>
      <c r="P11" s="113">
        <v>39175</v>
      </c>
      <c r="Q11" s="107">
        <v>39189</v>
      </c>
      <c r="R11" s="108" t="s">
        <v>117</v>
      </c>
      <c r="S11" s="130">
        <v>39217</v>
      </c>
      <c r="T11" s="95"/>
      <c r="U11" s="128"/>
    </row>
    <row r="12" spans="1:25" ht="20.100000000000001" hidden="1" customHeight="1" x14ac:dyDescent="0.3">
      <c r="A12" s="103"/>
      <c r="B12" s="105"/>
      <c r="C12" s="105"/>
      <c r="D12" s="111" t="s">
        <v>9</v>
      </c>
      <c r="E12" s="126"/>
      <c r="F12" s="126"/>
      <c r="G12" s="105"/>
      <c r="H12" s="106"/>
      <c r="I12" s="106"/>
      <c r="J12" s="105"/>
      <c r="K12" s="105"/>
      <c r="L12" s="105"/>
      <c r="M12" s="105"/>
      <c r="N12" s="105"/>
      <c r="O12" s="105"/>
      <c r="P12" s="107"/>
      <c r="Q12" s="105"/>
      <c r="R12" s="105"/>
      <c r="S12" s="105"/>
      <c r="T12" s="95"/>
      <c r="U12" s="128"/>
    </row>
    <row r="13" spans="1:25" ht="20.100000000000001" hidden="1" customHeight="1" x14ac:dyDescent="0.3">
      <c r="A13" s="103"/>
      <c r="B13" s="105"/>
      <c r="C13" s="105"/>
      <c r="D13" s="110"/>
      <c r="E13" s="126"/>
      <c r="F13" s="126"/>
      <c r="G13" s="109"/>
      <c r="H13" s="106"/>
      <c r="I13" s="106"/>
      <c r="J13" s="105"/>
      <c r="K13" s="105"/>
      <c r="L13" s="105"/>
      <c r="M13" s="105"/>
      <c r="N13" s="105"/>
      <c r="O13" s="105"/>
      <c r="P13" s="107"/>
      <c r="Q13" s="105"/>
      <c r="R13" s="105"/>
      <c r="S13" s="105"/>
      <c r="T13" s="95"/>
      <c r="U13" s="128"/>
    </row>
    <row r="14" spans="1:25" s="7" customFormat="1" ht="20.100000000000001" hidden="1" customHeight="1" x14ac:dyDescent="0.3">
      <c r="A14" s="131"/>
      <c r="B14" s="110" t="s">
        <v>38</v>
      </c>
      <c r="C14" s="111" t="s">
        <v>23</v>
      </c>
      <c r="D14" s="111" t="s">
        <v>8</v>
      </c>
      <c r="E14" s="132"/>
      <c r="F14" s="132"/>
      <c r="G14" s="111" t="s">
        <v>25</v>
      </c>
      <c r="H14" s="98" t="s">
        <v>26</v>
      </c>
      <c r="I14" s="98"/>
      <c r="J14" s="133">
        <v>39190</v>
      </c>
      <c r="K14" s="133"/>
      <c r="L14" s="133">
        <v>39198</v>
      </c>
      <c r="M14" s="133">
        <v>39231</v>
      </c>
      <c r="N14" s="133">
        <v>39245</v>
      </c>
      <c r="O14" s="111" t="s">
        <v>119</v>
      </c>
      <c r="P14" s="133">
        <v>39259</v>
      </c>
      <c r="Q14" s="133">
        <v>39273</v>
      </c>
      <c r="R14" s="112">
        <v>39287</v>
      </c>
      <c r="S14" s="133">
        <v>39301</v>
      </c>
      <c r="T14" s="134"/>
      <c r="U14" s="135"/>
    </row>
    <row r="15" spans="1:25" ht="20.100000000000001" hidden="1" customHeight="1" x14ac:dyDescent="0.3">
      <c r="A15" s="103"/>
      <c r="B15" s="105"/>
      <c r="C15" s="105"/>
      <c r="D15" s="111" t="s">
        <v>9</v>
      </c>
      <c r="E15" s="126"/>
      <c r="F15" s="126"/>
      <c r="G15" s="105"/>
      <c r="H15" s="106"/>
      <c r="I15" s="106"/>
      <c r="J15" s="107"/>
      <c r="K15" s="107"/>
      <c r="L15" s="129"/>
      <c r="M15" s="105"/>
      <c r="N15" s="129"/>
      <c r="O15" s="129"/>
      <c r="P15" s="129"/>
      <c r="Q15" s="107"/>
      <c r="R15" s="108"/>
      <c r="S15" s="129"/>
      <c r="T15" s="95"/>
      <c r="U15" s="126"/>
    </row>
    <row r="16" spans="1:25" ht="20.100000000000001" hidden="1" customHeight="1" x14ac:dyDescent="0.3">
      <c r="A16" s="103"/>
      <c r="B16" s="105"/>
      <c r="C16" s="105"/>
      <c r="D16" s="110"/>
      <c r="E16" s="126"/>
      <c r="F16" s="126"/>
      <c r="G16" s="105"/>
      <c r="H16" s="106"/>
      <c r="I16" s="106"/>
      <c r="J16" s="107"/>
      <c r="K16" s="107"/>
      <c r="L16" s="129"/>
      <c r="M16" s="105"/>
      <c r="N16" s="129"/>
      <c r="O16" s="129"/>
      <c r="P16" s="129"/>
      <c r="Q16" s="107"/>
      <c r="R16" s="108"/>
      <c r="S16" s="129"/>
      <c r="T16" s="95"/>
      <c r="U16" s="126"/>
    </row>
    <row r="17" spans="1:21" ht="20.100000000000001" hidden="1" customHeight="1" x14ac:dyDescent="0.3">
      <c r="A17" s="103"/>
      <c r="B17" s="105" t="s">
        <v>39</v>
      </c>
      <c r="C17" s="105" t="s">
        <v>23</v>
      </c>
      <c r="D17" s="111" t="s">
        <v>8</v>
      </c>
      <c r="E17" s="126"/>
      <c r="F17" s="126"/>
      <c r="G17" s="105" t="s">
        <v>25</v>
      </c>
      <c r="H17" s="106" t="s">
        <v>26</v>
      </c>
      <c r="I17" s="106"/>
      <c r="J17" s="107">
        <v>39212</v>
      </c>
      <c r="K17" s="107"/>
      <c r="L17" s="107">
        <v>39293</v>
      </c>
      <c r="M17" s="136">
        <v>39324</v>
      </c>
      <c r="N17" s="107">
        <v>39345</v>
      </c>
      <c r="O17" s="107">
        <v>39352</v>
      </c>
      <c r="P17" s="107">
        <v>39359</v>
      </c>
      <c r="Q17" s="107">
        <v>39373</v>
      </c>
      <c r="R17" s="113">
        <v>39387</v>
      </c>
      <c r="S17" s="107">
        <v>39401</v>
      </c>
      <c r="T17" s="95"/>
      <c r="U17" s="126"/>
    </row>
    <row r="18" spans="1:21" ht="20.100000000000001" hidden="1" customHeight="1" x14ac:dyDescent="0.3">
      <c r="A18" s="103"/>
      <c r="B18" s="105"/>
      <c r="C18" s="105"/>
      <c r="D18" s="111" t="s">
        <v>9</v>
      </c>
      <c r="E18" s="126"/>
      <c r="F18" s="126"/>
      <c r="G18" s="126"/>
      <c r="H18" s="106"/>
      <c r="I18" s="106"/>
      <c r="J18" s="137"/>
      <c r="K18" s="137"/>
      <c r="L18" s="138"/>
      <c r="M18" s="126"/>
      <c r="N18" s="126"/>
      <c r="O18" s="126"/>
      <c r="P18" s="126"/>
      <c r="Q18" s="137"/>
      <c r="R18" s="114"/>
      <c r="S18" s="126"/>
      <c r="T18" s="95"/>
      <c r="U18" s="126"/>
    </row>
    <row r="19" spans="1:21" ht="20.100000000000001" hidden="1" customHeight="1" x14ac:dyDescent="0.3">
      <c r="A19" s="139"/>
      <c r="B19" s="105"/>
      <c r="C19" s="105"/>
      <c r="D19" s="110"/>
      <c r="E19" s="126"/>
      <c r="F19" s="126"/>
      <c r="G19" s="126"/>
      <c r="H19" s="106"/>
      <c r="I19" s="106"/>
      <c r="J19" s="137"/>
      <c r="K19" s="137"/>
      <c r="L19" s="138"/>
      <c r="M19" s="126"/>
      <c r="N19" s="126"/>
      <c r="O19" s="126"/>
      <c r="P19" s="126"/>
      <c r="Q19" s="137"/>
      <c r="R19" s="114"/>
      <c r="S19" s="126"/>
      <c r="T19" s="95"/>
      <c r="U19" s="126"/>
    </row>
    <row r="20" spans="1:21" ht="20.100000000000001" hidden="1" customHeight="1" x14ac:dyDescent="0.3">
      <c r="A20" s="103"/>
      <c r="B20" s="105" t="s">
        <v>35</v>
      </c>
      <c r="C20" s="105" t="s">
        <v>23</v>
      </c>
      <c r="D20" s="111" t="s">
        <v>8</v>
      </c>
      <c r="E20" s="126"/>
      <c r="F20" s="126"/>
      <c r="G20" s="105" t="s">
        <v>43</v>
      </c>
      <c r="H20" s="106" t="s">
        <v>26</v>
      </c>
      <c r="I20" s="106"/>
      <c r="J20" s="107">
        <v>38909</v>
      </c>
      <c r="K20" s="107"/>
      <c r="L20" s="105" t="s">
        <v>45</v>
      </c>
      <c r="M20" s="105" t="s">
        <v>49</v>
      </c>
      <c r="N20" s="105" t="s">
        <v>52</v>
      </c>
      <c r="O20" s="105" t="s">
        <v>55</v>
      </c>
      <c r="P20" s="107">
        <v>39093</v>
      </c>
      <c r="Q20" s="107">
        <v>39295</v>
      </c>
      <c r="R20" s="108" t="s">
        <v>31</v>
      </c>
      <c r="S20" s="105" t="s">
        <v>59</v>
      </c>
      <c r="T20" s="95"/>
      <c r="U20" s="126"/>
    </row>
    <row r="21" spans="1:21" ht="20.100000000000001" hidden="1" customHeight="1" x14ac:dyDescent="0.3">
      <c r="A21" s="103"/>
      <c r="B21" s="105"/>
      <c r="C21" s="105"/>
      <c r="D21" s="111" t="s">
        <v>9</v>
      </c>
      <c r="E21" s="126"/>
      <c r="F21" s="126"/>
      <c r="G21" s="105"/>
      <c r="H21" s="106"/>
      <c r="I21" s="106"/>
      <c r="J21" s="107"/>
      <c r="K21" s="107"/>
      <c r="L21" s="105"/>
      <c r="M21" s="105"/>
      <c r="N21" s="105"/>
      <c r="O21" s="105"/>
      <c r="P21" s="105"/>
      <c r="Q21" s="107"/>
      <c r="R21" s="108"/>
      <c r="S21" s="105"/>
      <c r="T21" s="95"/>
      <c r="U21" s="126"/>
    </row>
    <row r="22" spans="1:21" ht="20.100000000000001" hidden="1" customHeight="1" x14ac:dyDescent="0.3">
      <c r="A22" s="103"/>
      <c r="B22" s="105"/>
      <c r="C22" s="105"/>
      <c r="D22" s="140"/>
      <c r="E22" s="126"/>
      <c r="F22" s="126"/>
      <c r="G22" s="105"/>
      <c r="H22" s="106"/>
      <c r="I22" s="106"/>
      <c r="J22" s="107"/>
      <c r="K22" s="107"/>
      <c r="L22" s="105"/>
      <c r="M22" s="105"/>
      <c r="N22" s="105"/>
      <c r="O22" s="105"/>
      <c r="P22" s="105"/>
      <c r="Q22" s="107"/>
      <c r="R22" s="108"/>
      <c r="S22" s="105"/>
      <c r="T22" s="95"/>
      <c r="U22" s="126"/>
    </row>
    <row r="23" spans="1:21" ht="20.100000000000001" hidden="1" customHeight="1" x14ac:dyDescent="0.3">
      <c r="A23" s="103"/>
      <c r="B23" s="105" t="s">
        <v>40</v>
      </c>
      <c r="C23" s="105" t="s">
        <v>34</v>
      </c>
      <c r="D23" s="111" t="s">
        <v>8</v>
      </c>
      <c r="E23" s="126"/>
      <c r="F23" s="126"/>
      <c r="G23" s="105" t="s">
        <v>43</v>
      </c>
      <c r="H23" s="106" t="s">
        <v>26</v>
      </c>
      <c r="I23" s="106"/>
      <c r="J23" s="107">
        <v>39420</v>
      </c>
      <c r="K23" s="107"/>
      <c r="L23" s="105" t="s">
        <v>46</v>
      </c>
      <c r="M23" s="105" t="s">
        <v>50</v>
      </c>
      <c r="N23" s="105" t="s">
        <v>53</v>
      </c>
      <c r="O23" s="105" t="s">
        <v>56</v>
      </c>
      <c r="P23" s="107">
        <v>39088</v>
      </c>
      <c r="Q23" s="107">
        <v>39300</v>
      </c>
      <c r="R23" s="108" t="s">
        <v>31</v>
      </c>
      <c r="S23" s="105" t="s">
        <v>32</v>
      </c>
      <c r="T23" s="95"/>
      <c r="U23" s="126"/>
    </row>
    <row r="24" spans="1:21" ht="20.100000000000001" hidden="1" customHeight="1" x14ac:dyDescent="0.3">
      <c r="A24" s="103"/>
      <c r="B24" s="105"/>
      <c r="C24" s="105"/>
      <c r="D24" s="111" t="s">
        <v>9</v>
      </c>
      <c r="E24" s="126"/>
      <c r="F24" s="126"/>
      <c r="G24" s="105"/>
      <c r="H24" s="106"/>
      <c r="I24" s="106"/>
      <c r="J24" s="107"/>
      <c r="K24" s="107"/>
      <c r="L24" s="105"/>
      <c r="M24" s="105"/>
      <c r="N24" s="105"/>
      <c r="O24" s="105"/>
      <c r="P24" s="105"/>
      <c r="Q24" s="107"/>
      <c r="R24" s="108"/>
      <c r="S24" s="105"/>
      <c r="T24" s="95"/>
      <c r="U24" s="126"/>
    </row>
    <row r="25" spans="1:21" ht="20.100000000000001" hidden="1" customHeight="1" x14ac:dyDescent="0.3">
      <c r="A25" s="103"/>
      <c r="B25" s="105"/>
      <c r="C25" s="105"/>
      <c r="D25" s="110"/>
      <c r="E25" s="126"/>
      <c r="F25" s="126"/>
      <c r="G25" s="105"/>
      <c r="H25" s="106"/>
      <c r="I25" s="106"/>
      <c r="J25" s="107"/>
      <c r="K25" s="107"/>
      <c r="L25" s="105"/>
      <c r="M25" s="105"/>
      <c r="N25" s="105"/>
      <c r="O25" s="105"/>
      <c r="P25" s="105"/>
      <c r="Q25" s="107"/>
      <c r="R25" s="108"/>
      <c r="S25" s="105"/>
      <c r="T25" s="95"/>
      <c r="U25" s="126"/>
    </row>
    <row r="26" spans="1:21" ht="20.100000000000001" hidden="1" customHeight="1" x14ac:dyDescent="0.3">
      <c r="A26" s="103"/>
      <c r="B26" s="105" t="s">
        <v>41</v>
      </c>
      <c r="C26" s="105" t="s">
        <v>34</v>
      </c>
      <c r="D26" s="111" t="s">
        <v>8</v>
      </c>
      <c r="E26" s="126"/>
      <c r="F26" s="126"/>
      <c r="G26" s="105" t="s">
        <v>43</v>
      </c>
      <c r="H26" s="106" t="s">
        <v>26</v>
      </c>
      <c r="I26" s="106"/>
      <c r="J26" s="107">
        <v>39242</v>
      </c>
      <c r="K26" s="107"/>
      <c r="L26" s="105" t="s">
        <v>47</v>
      </c>
      <c r="M26" s="105" t="s">
        <v>51</v>
      </c>
      <c r="N26" s="105" t="s">
        <v>54</v>
      </c>
      <c r="O26" s="105" t="s">
        <v>57</v>
      </c>
      <c r="P26" s="107">
        <v>39088</v>
      </c>
      <c r="Q26" s="107">
        <v>39305</v>
      </c>
      <c r="R26" s="108" t="s">
        <v>31</v>
      </c>
      <c r="S26" s="105" t="s">
        <v>60</v>
      </c>
      <c r="T26" s="95"/>
      <c r="U26" s="126"/>
    </row>
    <row r="27" spans="1:21" ht="20.100000000000001" hidden="1" customHeight="1" x14ac:dyDescent="0.3">
      <c r="A27" s="103"/>
      <c r="B27" s="105"/>
      <c r="C27" s="105"/>
      <c r="D27" s="111" t="s">
        <v>9</v>
      </c>
      <c r="E27" s="126"/>
      <c r="F27" s="126"/>
      <c r="G27" s="126"/>
      <c r="H27" s="106"/>
      <c r="I27" s="106"/>
      <c r="J27" s="137"/>
      <c r="K27" s="137"/>
      <c r="L27" s="138"/>
      <c r="M27" s="126"/>
      <c r="N27" s="126"/>
      <c r="O27" s="126"/>
      <c r="P27" s="126"/>
      <c r="Q27" s="137"/>
      <c r="R27" s="114"/>
      <c r="S27" s="126"/>
      <c r="T27" s="95"/>
      <c r="U27" s="126"/>
    </row>
    <row r="28" spans="1:21" ht="20.100000000000001" hidden="1" customHeight="1" x14ac:dyDescent="0.3">
      <c r="A28" s="103"/>
      <c r="B28" s="105"/>
      <c r="C28" s="126"/>
      <c r="D28" s="9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95"/>
      <c r="U28" s="126"/>
    </row>
    <row r="29" spans="1:21" ht="20.100000000000001" hidden="1" customHeight="1" x14ac:dyDescent="0.3">
      <c r="A29" s="103"/>
      <c r="B29" s="105" t="s">
        <v>42</v>
      </c>
      <c r="C29" s="105" t="s">
        <v>34</v>
      </c>
      <c r="D29" s="111" t="s">
        <v>8</v>
      </c>
      <c r="E29" s="126"/>
      <c r="F29" s="126"/>
      <c r="G29" s="105" t="s">
        <v>43</v>
      </c>
      <c r="H29" s="106" t="s">
        <v>26</v>
      </c>
      <c r="I29" s="106"/>
      <c r="J29" s="105" t="s">
        <v>44</v>
      </c>
      <c r="K29" s="105"/>
      <c r="L29" s="105" t="s">
        <v>48</v>
      </c>
      <c r="M29" s="105" t="s">
        <v>30</v>
      </c>
      <c r="N29" s="105" t="s">
        <v>30</v>
      </c>
      <c r="O29" s="107">
        <v>39275</v>
      </c>
      <c r="P29" s="105" t="s">
        <v>33</v>
      </c>
      <c r="Q29" s="105" t="s">
        <v>58</v>
      </c>
      <c r="R29" s="108" t="s">
        <v>31</v>
      </c>
      <c r="S29" s="105" t="s">
        <v>61</v>
      </c>
      <c r="T29" s="95"/>
      <c r="U29" s="126"/>
    </row>
    <row r="30" spans="1:21" ht="20.100000000000001" hidden="1" customHeight="1" x14ac:dyDescent="0.3">
      <c r="A30" s="103"/>
      <c r="B30" s="105"/>
      <c r="C30" s="105"/>
      <c r="D30" s="111" t="s">
        <v>9</v>
      </c>
      <c r="E30" s="126"/>
      <c r="F30" s="126"/>
      <c r="G30" s="105"/>
      <c r="H30" s="106"/>
      <c r="I30" s="106"/>
      <c r="J30" s="107"/>
      <c r="K30" s="107"/>
      <c r="L30" s="105"/>
      <c r="M30" s="105"/>
      <c r="N30" s="105"/>
      <c r="O30" s="105"/>
      <c r="P30" s="107"/>
      <c r="Q30" s="107"/>
      <c r="R30" s="108"/>
      <c r="S30" s="105"/>
      <c r="T30" s="95"/>
      <c r="U30" s="126"/>
    </row>
    <row r="31" spans="1:21" ht="20.100000000000001" hidden="1" customHeight="1" x14ac:dyDescent="0.3">
      <c r="A31" s="103"/>
      <c r="B31" s="105"/>
      <c r="C31" s="105"/>
      <c r="D31" s="110"/>
      <c r="E31" s="126"/>
      <c r="F31" s="126"/>
      <c r="G31" s="105"/>
      <c r="H31" s="106"/>
      <c r="I31" s="106"/>
      <c r="J31" s="107"/>
      <c r="K31" s="107"/>
      <c r="L31" s="105"/>
      <c r="M31" s="105"/>
      <c r="N31" s="105"/>
      <c r="O31" s="105"/>
      <c r="P31" s="107"/>
      <c r="Q31" s="107"/>
      <c r="R31" s="108"/>
      <c r="S31" s="105"/>
      <c r="T31" s="95"/>
      <c r="U31" s="126"/>
    </row>
    <row r="32" spans="1:21" ht="20.100000000000001" hidden="1" customHeight="1" x14ac:dyDescent="0.3">
      <c r="A32" s="103"/>
      <c r="B32" s="105" t="s">
        <v>62</v>
      </c>
      <c r="C32" s="105" t="s">
        <v>34</v>
      </c>
      <c r="D32" s="111" t="s">
        <v>8</v>
      </c>
      <c r="E32" s="126"/>
      <c r="F32" s="126"/>
      <c r="G32" s="105" t="s">
        <v>70</v>
      </c>
      <c r="H32" s="106" t="s">
        <v>26</v>
      </c>
      <c r="I32" s="106"/>
      <c r="J32" s="107">
        <v>38940</v>
      </c>
      <c r="K32" s="107"/>
      <c r="L32" s="105" t="s">
        <v>77</v>
      </c>
      <c r="M32" s="105" t="s">
        <v>80</v>
      </c>
      <c r="N32" s="141" t="s">
        <v>84</v>
      </c>
      <c r="O32" s="105" t="s">
        <v>85</v>
      </c>
      <c r="P32" s="107">
        <v>39114</v>
      </c>
      <c r="Q32" s="107">
        <v>39295</v>
      </c>
      <c r="R32" s="108" t="s">
        <v>31</v>
      </c>
      <c r="S32" s="105" t="s">
        <v>59</v>
      </c>
      <c r="T32" s="95"/>
      <c r="U32" s="126"/>
    </row>
    <row r="33" spans="1:21" ht="20.100000000000001" hidden="1" customHeight="1" x14ac:dyDescent="0.3">
      <c r="A33" s="103"/>
      <c r="B33" s="105"/>
      <c r="C33" s="105"/>
      <c r="D33" s="111" t="s">
        <v>9</v>
      </c>
      <c r="E33" s="126"/>
      <c r="F33" s="126"/>
      <c r="G33" s="105"/>
      <c r="H33" s="106"/>
      <c r="I33" s="106"/>
      <c r="J33" s="107"/>
      <c r="K33" s="107"/>
      <c r="L33" s="105"/>
      <c r="M33" s="105"/>
      <c r="N33" s="105"/>
      <c r="O33" s="105"/>
      <c r="P33" s="107"/>
      <c r="Q33" s="107"/>
      <c r="R33" s="108"/>
      <c r="S33" s="105"/>
      <c r="T33" s="95"/>
      <c r="U33" s="126"/>
    </row>
    <row r="34" spans="1:21" ht="20.100000000000001" hidden="1" customHeight="1" x14ac:dyDescent="0.3">
      <c r="A34" s="103"/>
      <c r="B34" s="105"/>
      <c r="C34" s="105"/>
      <c r="D34" s="110"/>
      <c r="E34" s="126"/>
      <c r="F34" s="126"/>
      <c r="G34" s="105"/>
      <c r="H34" s="106"/>
      <c r="I34" s="106"/>
      <c r="J34" s="107"/>
      <c r="K34" s="107"/>
      <c r="L34" s="105"/>
      <c r="M34" s="105"/>
      <c r="N34" s="105"/>
      <c r="O34" s="105"/>
      <c r="P34" s="107"/>
      <c r="Q34" s="107"/>
      <c r="R34" s="108"/>
      <c r="S34" s="105"/>
      <c r="T34" s="95"/>
      <c r="U34" s="126"/>
    </row>
    <row r="35" spans="1:21" ht="20.100000000000001" hidden="1" customHeight="1" x14ac:dyDescent="0.3">
      <c r="A35" s="103"/>
      <c r="B35" s="105" t="s">
        <v>63</v>
      </c>
      <c r="C35" s="105" t="s">
        <v>34</v>
      </c>
      <c r="D35" s="111" t="s">
        <v>8</v>
      </c>
      <c r="E35" s="126"/>
      <c r="F35" s="126"/>
      <c r="G35" s="105">
        <v>9.06</v>
      </c>
      <c r="H35" s="110" t="s">
        <v>26</v>
      </c>
      <c r="I35" s="110"/>
      <c r="J35" s="107">
        <v>38941</v>
      </c>
      <c r="K35" s="107"/>
      <c r="L35" s="105" t="s">
        <v>78</v>
      </c>
      <c r="M35" s="105" t="s">
        <v>81</v>
      </c>
      <c r="N35" s="141" t="s">
        <v>85</v>
      </c>
      <c r="O35" s="107">
        <v>39114</v>
      </c>
      <c r="P35" s="107">
        <v>39234</v>
      </c>
      <c r="Q35" s="105" t="s">
        <v>94</v>
      </c>
      <c r="R35" s="108" t="s">
        <v>31</v>
      </c>
      <c r="S35" s="105" t="s">
        <v>97</v>
      </c>
      <c r="T35" s="95"/>
      <c r="U35" s="126"/>
    </row>
    <row r="36" spans="1:21" ht="20.100000000000001" hidden="1" customHeight="1" x14ac:dyDescent="0.3">
      <c r="A36" s="103"/>
      <c r="B36" s="105"/>
      <c r="C36" s="105"/>
      <c r="D36" s="111" t="s">
        <v>9</v>
      </c>
      <c r="E36" s="126"/>
      <c r="F36" s="126"/>
      <c r="G36" s="105"/>
      <c r="H36" s="110"/>
      <c r="I36" s="110"/>
      <c r="J36" s="107"/>
      <c r="K36" s="107"/>
      <c r="L36" s="105"/>
      <c r="M36" s="105"/>
      <c r="N36" s="141"/>
      <c r="O36" s="107"/>
      <c r="P36" s="107"/>
      <c r="Q36" s="105"/>
      <c r="R36" s="108"/>
      <c r="S36" s="105"/>
      <c r="T36" s="95"/>
      <c r="U36" s="126"/>
    </row>
    <row r="37" spans="1:21" ht="20.100000000000001" hidden="1" customHeight="1" x14ac:dyDescent="0.3">
      <c r="A37" s="103"/>
      <c r="B37" s="105"/>
      <c r="C37" s="105"/>
      <c r="D37" s="105"/>
      <c r="E37" s="126"/>
      <c r="F37" s="126"/>
      <c r="G37" s="105"/>
      <c r="H37" s="106"/>
      <c r="I37" s="106"/>
      <c r="J37" s="105"/>
      <c r="K37" s="105"/>
      <c r="L37" s="105"/>
      <c r="M37" s="105"/>
      <c r="N37" s="105"/>
      <c r="O37" s="107"/>
      <c r="P37" s="105"/>
      <c r="Q37" s="105"/>
      <c r="R37" s="108"/>
      <c r="S37" s="105"/>
      <c r="T37" s="95"/>
      <c r="U37" s="126"/>
    </row>
    <row r="38" spans="1:21" ht="20.100000000000001" hidden="1" customHeight="1" x14ac:dyDescent="0.3">
      <c r="A38" s="103"/>
      <c r="B38" s="115" t="s">
        <v>64</v>
      </c>
      <c r="C38" s="115" t="s">
        <v>34</v>
      </c>
      <c r="D38" s="111" t="s">
        <v>8</v>
      </c>
      <c r="E38" s="142"/>
      <c r="F38" s="142"/>
      <c r="G38" s="115" t="s">
        <v>71</v>
      </c>
      <c r="H38" s="116" t="s">
        <v>75</v>
      </c>
      <c r="I38" s="116"/>
      <c r="J38" s="143">
        <v>38941</v>
      </c>
      <c r="K38" s="143"/>
      <c r="L38" s="115" t="s">
        <v>78</v>
      </c>
      <c r="M38" s="115" t="s">
        <v>81</v>
      </c>
      <c r="N38" s="119" t="s">
        <v>85</v>
      </c>
      <c r="O38" s="143">
        <v>39114</v>
      </c>
      <c r="P38" s="115" t="s">
        <v>90</v>
      </c>
      <c r="Q38" s="115" t="s">
        <v>94</v>
      </c>
      <c r="R38" s="117" t="s">
        <v>31</v>
      </c>
      <c r="S38" s="143">
        <v>39123</v>
      </c>
      <c r="T38" s="95"/>
      <c r="U38" s="126"/>
    </row>
    <row r="39" spans="1:21" ht="20.100000000000001" hidden="1" customHeight="1" x14ac:dyDescent="0.3">
      <c r="A39" s="103"/>
      <c r="B39" s="105"/>
      <c r="C39" s="105"/>
      <c r="D39" s="111" t="s">
        <v>9</v>
      </c>
      <c r="E39" s="126"/>
      <c r="F39" s="12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95"/>
      <c r="U39" s="126"/>
    </row>
    <row r="40" spans="1:21" ht="20.100000000000001" hidden="1" customHeight="1" x14ac:dyDescent="0.3">
      <c r="A40" s="103"/>
      <c r="B40" s="115"/>
      <c r="C40" s="115"/>
      <c r="D40" s="116"/>
      <c r="E40" s="142"/>
      <c r="F40" s="142"/>
      <c r="G40" s="115"/>
      <c r="H40" s="115"/>
      <c r="I40" s="115"/>
      <c r="J40" s="115"/>
      <c r="K40" s="115"/>
      <c r="L40" s="115"/>
      <c r="M40" s="115"/>
      <c r="N40" s="109"/>
      <c r="O40" s="115"/>
      <c r="P40" s="115"/>
      <c r="Q40" s="115"/>
      <c r="R40" s="115"/>
      <c r="S40" s="115"/>
      <c r="T40" s="95"/>
      <c r="U40" s="142"/>
    </row>
    <row r="41" spans="1:21" ht="20.100000000000001" hidden="1" customHeight="1" x14ac:dyDescent="0.3">
      <c r="A41" s="103"/>
      <c r="B41" s="111" t="s">
        <v>65</v>
      </c>
      <c r="C41" s="111" t="s">
        <v>34</v>
      </c>
      <c r="D41" s="111" t="s">
        <v>8</v>
      </c>
      <c r="E41" s="144"/>
      <c r="F41" s="144"/>
      <c r="G41" s="118">
        <v>117600</v>
      </c>
      <c r="H41" s="111" t="s">
        <v>75</v>
      </c>
      <c r="I41" s="111"/>
      <c r="J41" s="133">
        <v>39072</v>
      </c>
      <c r="K41" s="133"/>
      <c r="L41" s="133">
        <v>39079</v>
      </c>
      <c r="M41" s="133">
        <v>39093</v>
      </c>
      <c r="N41" s="145">
        <v>39100</v>
      </c>
      <c r="O41" s="133">
        <v>39107</v>
      </c>
      <c r="P41" s="133">
        <v>39114</v>
      </c>
      <c r="Q41" s="133">
        <v>39121</v>
      </c>
      <c r="R41" s="118" t="s">
        <v>31</v>
      </c>
      <c r="S41" s="133">
        <v>39128</v>
      </c>
      <c r="T41" s="95"/>
      <c r="U41" s="144"/>
    </row>
    <row r="42" spans="1:21" ht="20.100000000000001" hidden="1" customHeight="1" x14ac:dyDescent="0.3">
      <c r="A42" s="103"/>
      <c r="B42" s="115"/>
      <c r="C42" s="115"/>
      <c r="D42" s="111" t="s">
        <v>9</v>
      </c>
      <c r="E42" s="142"/>
      <c r="F42" s="142"/>
      <c r="G42" s="115"/>
      <c r="H42" s="115"/>
      <c r="I42" s="115"/>
      <c r="J42" s="115"/>
      <c r="K42" s="115"/>
      <c r="L42" s="115"/>
      <c r="M42" s="115"/>
      <c r="N42" s="109"/>
      <c r="O42" s="115"/>
      <c r="P42" s="115"/>
      <c r="Q42" s="115"/>
      <c r="R42" s="115"/>
      <c r="S42" s="115"/>
      <c r="T42" s="95"/>
      <c r="U42" s="142"/>
    </row>
    <row r="43" spans="1:21" ht="20.100000000000001" hidden="1" customHeight="1" x14ac:dyDescent="0.3">
      <c r="A43" s="103"/>
      <c r="B43" s="115"/>
      <c r="C43" s="115"/>
      <c r="D43" s="116"/>
      <c r="E43" s="142"/>
      <c r="F43" s="142"/>
      <c r="G43" s="115"/>
      <c r="H43" s="115"/>
      <c r="I43" s="115"/>
      <c r="J43" s="115"/>
      <c r="K43" s="115"/>
      <c r="L43" s="115"/>
      <c r="M43" s="115"/>
      <c r="N43" s="109"/>
      <c r="O43" s="115"/>
      <c r="P43" s="115"/>
      <c r="Q43" s="115"/>
      <c r="R43" s="115"/>
      <c r="S43" s="115"/>
      <c r="T43" s="95"/>
      <c r="U43" s="142"/>
    </row>
    <row r="44" spans="1:21" ht="20.100000000000001" hidden="1" customHeight="1" x14ac:dyDescent="0.3">
      <c r="A44" s="103"/>
      <c r="B44" s="105" t="s">
        <v>66</v>
      </c>
      <c r="C44" s="105" t="s">
        <v>34</v>
      </c>
      <c r="D44" s="111" t="s">
        <v>8</v>
      </c>
      <c r="E44" s="142"/>
      <c r="F44" s="142"/>
      <c r="G44" s="119" t="s">
        <v>71</v>
      </c>
      <c r="H44" s="120" t="s">
        <v>26</v>
      </c>
      <c r="I44" s="120"/>
      <c r="J44" s="120" t="s">
        <v>76</v>
      </c>
      <c r="K44" s="120"/>
      <c r="L44" s="120" t="s">
        <v>78</v>
      </c>
      <c r="M44" s="120" t="s">
        <v>82</v>
      </c>
      <c r="N44" s="146">
        <v>39203</v>
      </c>
      <c r="O44" s="147">
        <v>39417</v>
      </c>
      <c r="P44" s="120" t="s">
        <v>91</v>
      </c>
      <c r="Q44" s="120" t="s">
        <v>93</v>
      </c>
      <c r="R44" s="121" t="s">
        <v>31</v>
      </c>
      <c r="S44" s="120" t="s">
        <v>98</v>
      </c>
      <c r="T44" s="95"/>
      <c r="U44" s="148"/>
    </row>
    <row r="45" spans="1:21" ht="20.100000000000001" hidden="1" customHeight="1" x14ac:dyDescent="0.3">
      <c r="A45" s="103"/>
      <c r="B45" s="105"/>
      <c r="C45" s="105"/>
      <c r="D45" s="111" t="s">
        <v>9</v>
      </c>
      <c r="E45" s="126"/>
      <c r="F45" s="126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95"/>
      <c r="U45" s="126"/>
    </row>
    <row r="46" spans="1:21" ht="20.100000000000001" hidden="1" customHeight="1" x14ac:dyDescent="0.3">
      <c r="A46" s="103"/>
      <c r="B46" s="105"/>
      <c r="C46" s="105"/>
      <c r="D46" s="110"/>
      <c r="E46" s="126"/>
      <c r="F46" s="126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95"/>
      <c r="U46" s="126"/>
    </row>
    <row r="47" spans="1:21" ht="20.100000000000001" hidden="1" customHeight="1" x14ac:dyDescent="0.3">
      <c r="A47" s="103"/>
      <c r="B47" s="115" t="s">
        <v>67</v>
      </c>
      <c r="C47" s="115" t="s">
        <v>34</v>
      </c>
      <c r="D47" s="111" t="s">
        <v>8</v>
      </c>
      <c r="E47" s="126"/>
      <c r="F47" s="126"/>
      <c r="G47" s="105" t="s">
        <v>72</v>
      </c>
      <c r="H47" s="110" t="s">
        <v>75</v>
      </c>
      <c r="I47" s="110"/>
      <c r="J47" s="107">
        <v>38818</v>
      </c>
      <c r="K47" s="107"/>
      <c r="L47" s="107">
        <v>39032</v>
      </c>
      <c r="M47" s="105" t="s">
        <v>83</v>
      </c>
      <c r="N47" s="149">
        <v>38880</v>
      </c>
      <c r="O47" s="105" t="s">
        <v>86</v>
      </c>
      <c r="P47" s="105" t="s">
        <v>89</v>
      </c>
      <c r="Q47" s="107">
        <v>39264</v>
      </c>
      <c r="R47" s="108" t="s">
        <v>31</v>
      </c>
      <c r="S47" s="107">
        <v>39417</v>
      </c>
      <c r="T47" s="95"/>
      <c r="U47" s="126"/>
    </row>
    <row r="48" spans="1:21" ht="20.100000000000001" hidden="1" customHeight="1" x14ac:dyDescent="0.3">
      <c r="A48" s="103"/>
      <c r="B48" s="105"/>
      <c r="C48" s="105"/>
      <c r="D48" s="111" t="s">
        <v>9</v>
      </c>
      <c r="E48" s="126"/>
      <c r="F48" s="126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95"/>
      <c r="U48" s="126"/>
    </row>
    <row r="49" spans="1:21" ht="20.100000000000001" hidden="1" customHeight="1" x14ac:dyDescent="0.3">
      <c r="A49" s="103"/>
      <c r="B49" s="105"/>
      <c r="C49" s="105"/>
      <c r="D49" s="110"/>
      <c r="E49" s="126"/>
      <c r="F49" s="126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95"/>
      <c r="U49" s="126"/>
    </row>
    <row r="50" spans="1:21" ht="20.100000000000001" hidden="1" customHeight="1" x14ac:dyDescent="0.3">
      <c r="A50" s="103"/>
      <c r="B50" s="105" t="s">
        <v>68</v>
      </c>
      <c r="C50" s="105" t="s">
        <v>34</v>
      </c>
      <c r="D50" s="111" t="s">
        <v>8</v>
      </c>
      <c r="E50" s="126"/>
      <c r="F50" s="126"/>
      <c r="G50" s="105" t="s">
        <v>73</v>
      </c>
      <c r="H50" s="110" t="s">
        <v>26</v>
      </c>
      <c r="I50" s="110"/>
      <c r="J50" s="105" t="s">
        <v>49</v>
      </c>
      <c r="K50" s="105"/>
      <c r="L50" s="105" t="s">
        <v>79</v>
      </c>
      <c r="M50" s="107">
        <v>38849</v>
      </c>
      <c r="N50" s="149">
        <v>39114</v>
      </c>
      <c r="O50" s="107">
        <v>39326</v>
      </c>
      <c r="P50" s="105" t="s">
        <v>88</v>
      </c>
      <c r="Q50" s="105" t="s">
        <v>92</v>
      </c>
      <c r="R50" s="108" t="s">
        <v>31</v>
      </c>
      <c r="S50" s="105" t="s">
        <v>98</v>
      </c>
      <c r="T50" s="95"/>
      <c r="U50" s="126"/>
    </row>
    <row r="51" spans="1:21" ht="20.100000000000001" hidden="1" customHeight="1" x14ac:dyDescent="0.3">
      <c r="A51" s="103"/>
      <c r="B51" s="105"/>
      <c r="C51" s="105"/>
      <c r="D51" s="111" t="s">
        <v>9</v>
      </c>
      <c r="E51" s="126"/>
      <c r="F51" s="126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95"/>
      <c r="U51" s="126"/>
    </row>
    <row r="52" spans="1:21" ht="20.100000000000001" hidden="1" customHeight="1" x14ac:dyDescent="0.3">
      <c r="A52" s="103"/>
      <c r="B52" s="105"/>
      <c r="C52" s="105"/>
      <c r="D52" s="105"/>
      <c r="E52" s="126"/>
      <c r="F52" s="126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95"/>
      <c r="U52" s="126"/>
    </row>
    <row r="53" spans="1:21" ht="20.100000000000001" hidden="1" customHeight="1" x14ac:dyDescent="0.3">
      <c r="A53" s="103"/>
      <c r="B53" s="111" t="s">
        <v>69</v>
      </c>
      <c r="C53" s="111" t="s">
        <v>34</v>
      </c>
      <c r="D53" s="111" t="s">
        <v>8</v>
      </c>
      <c r="E53" s="132"/>
      <c r="F53" s="132"/>
      <c r="G53" s="111" t="s">
        <v>74</v>
      </c>
      <c r="H53" s="111" t="s">
        <v>120</v>
      </c>
      <c r="I53" s="111"/>
      <c r="J53" s="133">
        <v>39066</v>
      </c>
      <c r="K53" s="133"/>
      <c r="L53" s="133">
        <v>39073</v>
      </c>
      <c r="M53" s="133">
        <v>39118</v>
      </c>
      <c r="N53" s="145">
        <v>39132</v>
      </c>
      <c r="O53" s="133">
        <v>39146</v>
      </c>
      <c r="P53" s="133">
        <v>39160</v>
      </c>
      <c r="Q53" s="133">
        <v>39174</v>
      </c>
      <c r="R53" s="122">
        <v>39187</v>
      </c>
      <c r="S53" s="133">
        <v>39217</v>
      </c>
      <c r="T53" s="95"/>
      <c r="U53" s="132"/>
    </row>
    <row r="54" spans="1:21" ht="20.100000000000001" hidden="1" customHeight="1" x14ac:dyDescent="0.3">
      <c r="A54" s="103"/>
      <c r="B54" s="105" t="s">
        <v>16</v>
      </c>
      <c r="C54" s="105"/>
      <c r="D54" s="111" t="s">
        <v>9</v>
      </c>
      <c r="E54" s="126"/>
      <c r="F54" s="126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95"/>
      <c r="U54" s="126"/>
    </row>
    <row r="55" spans="1:21" ht="20.100000000000001" hidden="1" customHeight="1" x14ac:dyDescent="0.3">
      <c r="A55" s="103"/>
      <c r="B55" s="105"/>
      <c r="C55" s="105"/>
      <c r="D55" s="119"/>
      <c r="E55" s="126"/>
      <c r="F55" s="126"/>
      <c r="G55" s="105"/>
      <c r="H55" s="110" t="s">
        <v>16</v>
      </c>
      <c r="I55" s="110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95"/>
      <c r="U55" s="126"/>
    </row>
    <row r="56" spans="1:21" ht="20.100000000000001" hidden="1" customHeight="1" x14ac:dyDescent="0.3">
      <c r="A56" s="103"/>
      <c r="B56" s="105" t="s">
        <v>99</v>
      </c>
      <c r="C56" s="105" t="s">
        <v>34</v>
      </c>
      <c r="D56" s="111" t="s">
        <v>8</v>
      </c>
      <c r="E56" s="126"/>
      <c r="F56" s="126"/>
      <c r="G56" s="105" t="s">
        <v>104</v>
      </c>
      <c r="H56" s="110" t="s">
        <v>105</v>
      </c>
      <c r="I56" s="110"/>
      <c r="J56" s="105" t="s">
        <v>106</v>
      </c>
      <c r="K56" s="105"/>
      <c r="L56" s="107">
        <v>39031</v>
      </c>
      <c r="M56" s="105" t="s">
        <v>87</v>
      </c>
      <c r="N56" s="105" t="s">
        <v>107</v>
      </c>
      <c r="O56" s="105" t="s">
        <v>81</v>
      </c>
      <c r="P56" s="105" t="s">
        <v>85</v>
      </c>
      <c r="Q56" s="107">
        <v>39142</v>
      </c>
      <c r="R56" s="105" t="s">
        <v>96</v>
      </c>
      <c r="S56" s="105" t="s">
        <v>108</v>
      </c>
      <c r="T56" s="95"/>
      <c r="U56" s="126"/>
    </row>
    <row r="57" spans="1:21" ht="20.100000000000001" hidden="1" customHeight="1" x14ac:dyDescent="0.3">
      <c r="A57" s="103"/>
      <c r="B57" s="105"/>
      <c r="C57" s="105"/>
      <c r="D57" s="111" t="s">
        <v>9</v>
      </c>
      <c r="E57" s="126"/>
      <c r="F57" s="126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95"/>
      <c r="U57" s="126"/>
    </row>
    <row r="58" spans="1:21" ht="20.100000000000001" hidden="1" customHeight="1" x14ac:dyDescent="0.3">
      <c r="A58" s="103"/>
      <c r="B58" s="105" t="s">
        <v>16</v>
      </c>
      <c r="C58" s="105"/>
      <c r="D58" s="119"/>
      <c r="E58" s="126"/>
      <c r="F58" s="126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95"/>
      <c r="U58" s="126"/>
    </row>
    <row r="59" spans="1:21" ht="20.100000000000001" hidden="1" customHeight="1" x14ac:dyDescent="0.3">
      <c r="A59" s="103"/>
      <c r="B59" s="105" t="s">
        <v>100</v>
      </c>
      <c r="C59" s="105" t="s">
        <v>102</v>
      </c>
      <c r="D59" s="111" t="s">
        <v>8</v>
      </c>
      <c r="E59" s="126"/>
      <c r="F59" s="126"/>
      <c r="G59" s="108">
        <v>606195267</v>
      </c>
      <c r="H59" s="110" t="s">
        <v>105</v>
      </c>
      <c r="I59" s="110"/>
      <c r="J59" s="107">
        <v>39030</v>
      </c>
      <c r="K59" s="107"/>
      <c r="L59" s="105" t="s">
        <v>110</v>
      </c>
      <c r="M59" s="107">
        <v>38758</v>
      </c>
      <c r="N59" s="105" t="s">
        <v>27</v>
      </c>
      <c r="O59" s="105" t="s">
        <v>114</v>
      </c>
      <c r="P59" s="107">
        <v>39033</v>
      </c>
      <c r="Q59" s="105" t="s">
        <v>115</v>
      </c>
      <c r="R59" s="107">
        <v>39083</v>
      </c>
      <c r="S59" s="105" t="s">
        <v>59</v>
      </c>
      <c r="T59" s="95"/>
      <c r="U59" s="126"/>
    </row>
    <row r="60" spans="1:21" ht="20.100000000000001" hidden="1" customHeight="1" x14ac:dyDescent="0.3">
      <c r="A60" s="103"/>
      <c r="B60" s="105"/>
      <c r="C60" s="105"/>
      <c r="D60" s="111" t="s">
        <v>9</v>
      </c>
      <c r="E60" s="126"/>
      <c r="F60" s="126"/>
      <c r="G60" s="105"/>
      <c r="H60" s="110"/>
      <c r="I60" s="110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95"/>
      <c r="U60" s="126"/>
    </row>
    <row r="61" spans="1:21" ht="20.100000000000001" hidden="1" customHeight="1" x14ac:dyDescent="0.3">
      <c r="A61" s="103"/>
      <c r="B61" s="105"/>
      <c r="C61" s="105"/>
      <c r="D61" s="105"/>
      <c r="E61" s="126"/>
      <c r="F61" s="126"/>
      <c r="G61" s="105"/>
      <c r="H61" s="110"/>
      <c r="I61" s="110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95"/>
      <c r="U61" s="126"/>
    </row>
    <row r="62" spans="1:21" ht="20.100000000000001" hidden="1" customHeight="1" x14ac:dyDescent="0.3">
      <c r="A62" s="103"/>
      <c r="B62" s="105" t="s">
        <v>101</v>
      </c>
      <c r="C62" s="105" t="s">
        <v>103</v>
      </c>
      <c r="D62" s="111" t="s">
        <v>8</v>
      </c>
      <c r="E62" s="126"/>
      <c r="F62" s="126"/>
      <c r="G62" s="108">
        <v>412030625</v>
      </c>
      <c r="H62" s="110" t="s">
        <v>105</v>
      </c>
      <c r="I62" s="110"/>
      <c r="J62" s="105" t="s">
        <v>109</v>
      </c>
      <c r="K62" s="105"/>
      <c r="L62" s="105" t="s">
        <v>111</v>
      </c>
      <c r="M62" s="105" t="s">
        <v>112</v>
      </c>
      <c r="N62" s="105" t="s">
        <v>113</v>
      </c>
      <c r="O62" s="105" t="s">
        <v>27</v>
      </c>
      <c r="P62" s="105" t="s">
        <v>29</v>
      </c>
      <c r="Q62" s="107">
        <v>38819</v>
      </c>
      <c r="R62" s="105" t="s">
        <v>115</v>
      </c>
      <c r="S62" s="107">
        <v>39083</v>
      </c>
      <c r="T62" s="95"/>
      <c r="U62" s="126"/>
    </row>
    <row r="63" spans="1:21" ht="20.100000000000001" hidden="1" customHeight="1" x14ac:dyDescent="0.3">
      <c r="A63" s="103"/>
      <c r="B63" s="105"/>
      <c r="C63" s="105"/>
      <c r="D63" s="111" t="s">
        <v>9</v>
      </c>
      <c r="E63" s="126"/>
      <c r="F63" s="126"/>
      <c r="G63" s="105"/>
      <c r="H63" s="110"/>
      <c r="I63" s="110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95"/>
      <c r="U63" s="126"/>
    </row>
    <row r="64" spans="1:21" ht="20.100000000000001" hidden="1" customHeight="1" x14ac:dyDescent="0.3">
      <c r="A64" s="103"/>
      <c r="B64" s="105"/>
      <c r="C64" s="105"/>
      <c r="D64" s="105"/>
      <c r="E64" s="126"/>
      <c r="F64" s="126"/>
      <c r="G64" s="105"/>
      <c r="H64" s="110"/>
      <c r="I64" s="110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95"/>
      <c r="U64" s="126"/>
    </row>
    <row r="65" spans="1:23" ht="29.25" customHeight="1" x14ac:dyDescent="0.25">
      <c r="A65" s="160">
        <v>1</v>
      </c>
      <c r="B65" s="259" t="s">
        <v>123</v>
      </c>
      <c r="C65" s="258" t="s">
        <v>269</v>
      </c>
      <c r="D65" s="299" t="s">
        <v>121</v>
      </c>
      <c r="E65" s="163">
        <v>1</v>
      </c>
      <c r="F65" s="162" t="s">
        <v>156</v>
      </c>
      <c r="G65" s="286">
        <v>180000000</v>
      </c>
      <c r="H65" s="231" t="s">
        <v>26</v>
      </c>
      <c r="I65" s="161">
        <v>44109</v>
      </c>
      <c r="J65" s="161">
        <v>44130</v>
      </c>
      <c r="K65" s="161">
        <v>44130</v>
      </c>
      <c r="L65" s="161">
        <v>44130</v>
      </c>
      <c r="M65" s="161">
        <v>43797</v>
      </c>
      <c r="N65" s="161">
        <v>44167</v>
      </c>
      <c r="O65" s="161">
        <v>44174</v>
      </c>
      <c r="P65" s="161">
        <v>44181</v>
      </c>
      <c r="Q65" s="161">
        <v>44195</v>
      </c>
      <c r="R65" s="161">
        <v>44200</v>
      </c>
      <c r="S65" s="161">
        <v>44207</v>
      </c>
      <c r="T65" s="161">
        <v>44230</v>
      </c>
      <c r="U65" s="166" t="s">
        <v>209</v>
      </c>
    </row>
    <row r="66" spans="1:23" ht="20.25" customHeight="1" x14ac:dyDescent="0.25">
      <c r="A66" s="160"/>
      <c r="B66" s="259"/>
      <c r="C66" s="162"/>
      <c r="D66" s="299" t="s">
        <v>122</v>
      </c>
      <c r="E66" s="163"/>
      <c r="F66" s="162"/>
      <c r="G66" s="287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5"/>
    </row>
    <row r="67" spans="1:23" ht="30" customHeight="1" x14ac:dyDescent="0.25">
      <c r="A67" s="160">
        <v>2</v>
      </c>
      <c r="B67" s="259" t="s">
        <v>249</v>
      </c>
      <c r="C67" s="258" t="s">
        <v>270</v>
      </c>
      <c r="D67" s="299" t="s">
        <v>121</v>
      </c>
      <c r="E67" s="163">
        <v>1</v>
      </c>
      <c r="F67" s="162" t="s">
        <v>156</v>
      </c>
      <c r="G67" s="288">
        <v>634000000</v>
      </c>
      <c r="H67" s="258" t="s">
        <v>26</v>
      </c>
      <c r="I67" s="161">
        <v>44116</v>
      </c>
      <c r="J67" s="161">
        <v>44123</v>
      </c>
      <c r="K67" s="161">
        <v>44123</v>
      </c>
      <c r="L67" s="161">
        <v>44123</v>
      </c>
      <c r="M67" s="161">
        <v>44154</v>
      </c>
      <c r="N67" s="161">
        <v>44161</v>
      </c>
      <c r="O67" s="161">
        <v>44168</v>
      </c>
      <c r="P67" s="161">
        <v>44175</v>
      </c>
      <c r="Q67" s="161">
        <v>44188</v>
      </c>
      <c r="R67" s="161">
        <v>44193</v>
      </c>
      <c r="S67" s="161">
        <v>44203</v>
      </c>
      <c r="T67" s="161">
        <v>44232</v>
      </c>
      <c r="U67" s="166"/>
    </row>
    <row r="68" spans="1:23" ht="20.25" customHeight="1" x14ac:dyDescent="0.25">
      <c r="A68" s="252"/>
      <c r="B68" s="253"/>
      <c r="C68" s="254"/>
      <c r="D68" s="299" t="s">
        <v>122</v>
      </c>
      <c r="E68" s="255"/>
      <c r="F68" s="254"/>
      <c r="G68" s="287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5"/>
    </row>
    <row r="69" spans="1:23" s="8" customFormat="1" ht="30" customHeight="1" x14ac:dyDescent="0.25">
      <c r="A69" s="160">
        <v>3</v>
      </c>
      <c r="B69" s="259" t="s">
        <v>250</v>
      </c>
      <c r="C69" s="258" t="s">
        <v>271</v>
      </c>
      <c r="D69" s="299" t="s">
        <v>121</v>
      </c>
      <c r="E69" s="163">
        <v>1</v>
      </c>
      <c r="F69" s="162" t="s">
        <v>156</v>
      </c>
      <c r="G69" s="256">
        <v>70000000</v>
      </c>
      <c r="H69" s="162" t="s">
        <v>75</v>
      </c>
      <c r="I69" s="291">
        <v>44117</v>
      </c>
      <c r="J69" s="291">
        <v>44117</v>
      </c>
      <c r="K69" s="291" t="s">
        <v>163</v>
      </c>
      <c r="L69" s="161">
        <v>44123</v>
      </c>
      <c r="M69" s="161">
        <v>44130</v>
      </c>
      <c r="N69" s="161">
        <v>44137</v>
      </c>
      <c r="O69" s="161">
        <v>44144</v>
      </c>
      <c r="P69" s="161">
        <v>44144</v>
      </c>
      <c r="Q69" s="161">
        <v>44165</v>
      </c>
      <c r="R69" s="161" t="s">
        <v>31</v>
      </c>
      <c r="S69" s="161">
        <v>44179</v>
      </c>
      <c r="T69" s="161">
        <v>44179</v>
      </c>
      <c r="U69" s="166" t="s">
        <v>209</v>
      </c>
    </row>
    <row r="70" spans="1:23" s="8" customFormat="1" ht="19.5" customHeight="1" x14ac:dyDescent="0.25">
      <c r="A70" s="257"/>
      <c r="B70" s="253"/>
      <c r="C70" s="254"/>
      <c r="D70" s="299" t="s">
        <v>122</v>
      </c>
      <c r="E70" s="255"/>
      <c r="F70" s="254"/>
      <c r="G70" s="287"/>
      <c r="H70" s="162"/>
      <c r="I70" s="162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5"/>
    </row>
    <row r="71" spans="1:23" s="8" customFormat="1" ht="32.25" customHeight="1" x14ac:dyDescent="0.25">
      <c r="A71" s="258">
        <v>4</v>
      </c>
      <c r="B71" s="259" t="s">
        <v>252</v>
      </c>
      <c r="C71" s="258" t="s">
        <v>272</v>
      </c>
      <c r="D71" s="299" t="s">
        <v>121</v>
      </c>
      <c r="E71" s="163">
        <v>1</v>
      </c>
      <c r="F71" s="162" t="s">
        <v>156</v>
      </c>
      <c r="G71" s="260">
        <v>180000000</v>
      </c>
      <c r="H71" s="162" t="s">
        <v>26</v>
      </c>
      <c r="I71" s="289">
        <v>44119</v>
      </c>
      <c r="J71" s="289">
        <v>44133</v>
      </c>
      <c r="K71" s="289">
        <v>44133</v>
      </c>
      <c r="L71" s="289">
        <v>44133</v>
      </c>
      <c r="M71" s="289">
        <v>44165</v>
      </c>
      <c r="N71" s="161">
        <v>44167</v>
      </c>
      <c r="O71" s="161">
        <v>44174</v>
      </c>
      <c r="P71" s="161">
        <v>44179</v>
      </c>
      <c r="Q71" s="161">
        <v>44193</v>
      </c>
      <c r="R71" s="161">
        <v>44200</v>
      </c>
      <c r="S71" s="161">
        <v>44207</v>
      </c>
      <c r="T71" s="161">
        <v>44230</v>
      </c>
      <c r="U71" s="166"/>
    </row>
    <row r="72" spans="1:23" s="8" customFormat="1" ht="19.5" customHeight="1" x14ac:dyDescent="0.25">
      <c r="A72" s="261"/>
      <c r="B72" s="259"/>
      <c r="C72" s="262"/>
      <c r="D72" s="299" t="s">
        <v>122</v>
      </c>
      <c r="E72" s="163"/>
      <c r="F72" s="162"/>
      <c r="G72" s="263"/>
      <c r="H72" s="162"/>
      <c r="I72" s="162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5"/>
    </row>
    <row r="73" spans="1:23" s="8" customFormat="1" ht="30.75" customHeight="1" x14ac:dyDescent="0.25">
      <c r="A73" s="258">
        <v>5</v>
      </c>
      <c r="B73" s="259" t="s">
        <v>248</v>
      </c>
      <c r="C73" s="258" t="s">
        <v>273</v>
      </c>
      <c r="D73" s="299" t="s">
        <v>121</v>
      </c>
      <c r="E73" s="163">
        <v>1</v>
      </c>
      <c r="F73" s="162" t="s">
        <v>156</v>
      </c>
      <c r="G73" s="290">
        <v>39900000</v>
      </c>
      <c r="H73" s="162" t="s">
        <v>75</v>
      </c>
      <c r="I73" s="291">
        <v>44151</v>
      </c>
      <c r="J73" s="291">
        <v>44151</v>
      </c>
      <c r="K73" s="291" t="s">
        <v>163</v>
      </c>
      <c r="L73" s="291">
        <v>44153</v>
      </c>
      <c r="M73" s="161">
        <v>44160</v>
      </c>
      <c r="N73" s="161">
        <v>44167</v>
      </c>
      <c r="O73" s="161">
        <v>44174</v>
      </c>
      <c r="P73" s="161">
        <v>44174</v>
      </c>
      <c r="Q73" s="161">
        <v>44188</v>
      </c>
      <c r="R73" s="161" t="s">
        <v>31</v>
      </c>
      <c r="S73" s="161">
        <v>44202</v>
      </c>
      <c r="T73" s="161">
        <v>44202</v>
      </c>
      <c r="U73" s="165"/>
    </row>
    <row r="74" spans="1:23" s="8" customFormat="1" ht="26.25" customHeight="1" x14ac:dyDescent="0.3">
      <c r="A74" s="261"/>
      <c r="B74" s="259"/>
      <c r="C74" s="262"/>
      <c r="D74" s="299" t="s">
        <v>122</v>
      </c>
      <c r="E74" s="264"/>
      <c r="F74" s="265"/>
      <c r="G74" s="263">
        <f>SUM(G65:G73)</f>
        <v>1103900000</v>
      </c>
      <c r="H74" s="162"/>
      <c r="I74" s="162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5"/>
    </row>
    <row r="75" spans="1:23" customFormat="1" ht="32.25" customHeight="1" x14ac:dyDescent="0.3">
      <c r="B75" s="292"/>
      <c r="C75" s="293" t="s">
        <v>239</v>
      </c>
      <c r="D75" s="292"/>
      <c r="E75" s="292"/>
      <c r="F75" s="292"/>
      <c r="G75" s="297"/>
      <c r="H75" s="297"/>
      <c r="I75" s="297"/>
      <c r="J75" s="293"/>
      <c r="K75" s="297"/>
      <c r="L75" s="374"/>
      <c r="M75" s="374"/>
      <c r="N75" s="374"/>
      <c r="O75" s="374"/>
      <c r="P75" s="374"/>
      <c r="Q75" s="375"/>
      <c r="R75" s="298"/>
      <c r="S75" s="298"/>
      <c r="T75" s="298"/>
      <c r="U75" s="298"/>
    </row>
    <row r="76" spans="1:23" customFormat="1" ht="32.25" customHeight="1" x14ac:dyDescent="0.3">
      <c r="B76" s="292"/>
      <c r="C76" s="293" t="s">
        <v>204</v>
      </c>
      <c r="D76" s="292"/>
      <c r="E76" s="292"/>
      <c r="F76" s="292"/>
      <c r="G76" s="297"/>
      <c r="H76" s="297"/>
      <c r="I76" s="297"/>
      <c r="J76" s="293"/>
      <c r="K76" s="373"/>
      <c r="L76" s="373"/>
      <c r="M76" s="373"/>
      <c r="N76" s="373"/>
      <c r="O76" s="373"/>
      <c r="P76" s="373"/>
      <c r="Q76" s="373"/>
      <c r="R76" s="363"/>
      <c r="S76" s="298"/>
      <c r="T76" s="298"/>
      <c r="U76" s="298"/>
    </row>
    <row r="77" spans="1:23" ht="26.25" customHeight="1" x14ac:dyDescent="0.3">
      <c r="A77" s="168"/>
      <c r="B77" s="169"/>
      <c r="C77" s="127"/>
      <c r="D77" s="127"/>
      <c r="E77" s="127"/>
      <c r="F77" s="127"/>
      <c r="G77" s="293"/>
      <c r="H77" s="293"/>
      <c r="I77" s="293"/>
      <c r="J77" s="8"/>
      <c r="K77" s="170"/>
      <c r="L77" s="170"/>
      <c r="M77" s="170"/>
      <c r="N77" s="170"/>
      <c r="O77" s="170"/>
      <c r="P77" s="170"/>
      <c r="Q77" s="170"/>
      <c r="R77" s="362"/>
      <c r="S77" s="164"/>
      <c r="T77" s="171"/>
      <c r="U77" s="294"/>
    </row>
    <row r="78" spans="1:23" ht="18.75" x14ac:dyDescent="0.3">
      <c r="A78" s="123"/>
      <c r="B78" s="95"/>
      <c r="G78" s="8"/>
      <c r="H78" s="8"/>
      <c r="I78" s="8"/>
      <c r="J78" s="8"/>
      <c r="K78" s="295"/>
      <c r="L78" s="295"/>
      <c r="M78" s="295"/>
      <c r="N78" s="295"/>
      <c r="O78" s="293"/>
      <c r="P78" s="293"/>
      <c r="Q78" s="293"/>
      <c r="R78" s="295"/>
      <c r="S78" s="295"/>
      <c r="T78" s="295"/>
      <c r="U78" s="295"/>
      <c r="W78" s="3" t="s">
        <v>16</v>
      </c>
    </row>
    <row r="79" spans="1:23" ht="18.75" x14ac:dyDescent="0.3">
      <c r="A79" s="123"/>
      <c r="B79" s="95"/>
      <c r="G79" s="8"/>
      <c r="H79" s="8"/>
      <c r="I79" s="8"/>
      <c r="J79" s="8"/>
      <c r="K79" s="295"/>
      <c r="L79" s="295"/>
      <c r="M79" s="295"/>
      <c r="N79" s="295"/>
      <c r="O79" s="293"/>
      <c r="P79" s="293"/>
      <c r="Q79" s="293"/>
      <c r="R79" s="295"/>
      <c r="S79" s="295"/>
      <c r="T79" s="295"/>
      <c r="U79" s="295"/>
    </row>
    <row r="80" spans="1:23" ht="18.75" x14ac:dyDescent="0.3">
      <c r="A80" s="123"/>
      <c r="B80" s="95"/>
      <c r="C80" s="95"/>
      <c r="D80" s="95"/>
      <c r="E80" s="95"/>
      <c r="F80" s="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</row>
    <row r="81" spans="1:21" ht="68.25" customHeight="1" x14ac:dyDescent="0.3">
      <c r="A81" s="123"/>
      <c r="B81" s="95"/>
      <c r="C81" s="95"/>
      <c r="D81" s="95"/>
      <c r="E81" s="95"/>
      <c r="F81" s="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</row>
    <row r="82" spans="1:21" x14ac:dyDescent="0.25">
      <c r="A82" s="150"/>
      <c r="B82" s="94"/>
      <c r="C82" s="94"/>
      <c r="D82" s="94"/>
      <c r="E82" s="94"/>
      <c r="F82" s="94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</row>
    <row r="83" spans="1:21" x14ac:dyDescent="0.2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6" spans="1:21" ht="18.75" x14ac:dyDescent="0.3">
      <c r="A86" s="92"/>
    </row>
  </sheetData>
  <mergeCells count="2">
    <mergeCell ref="K76:Q76"/>
    <mergeCell ref="L75:Q75"/>
  </mergeCells>
  <phoneticPr fontId="0" type="noConversion"/>
  <pageMargins left="0.7" right="0.7" top="0.75" bottom="0.75" header="0.3" footer="0.3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9"/>
  <sheetViews>
    <sheetView workbookViewId="0">
      <selection activeCell="C31" sqref="C31"/>
    </sheetView>
  </sheetViews>
  <sheetFormatPr defaultRowHeight="12.75" x14ac:dyDescent="0.2"/>
  <sheetData>
    <row r="29" spans="4:4" x14ac:dyDescent="0.2">
      <c r="D29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7"/>
  <sheetViews>
    <sheetView workbookViewId="0">
      <selection activeCell="D10" sqref="D10"/>
    </sheetView>
  </sheetViews>
  <sheetFormatPr defaultRowHeight="12.75" x14ac:dyDescent="0.2"/>
  <cols>
    <col min="1" max="1" width="6.28515625" customWidth="1"/>
    <col min="2" max="2" width="5.140625" customWidth="1"/>
    <col min="3" max="3" width="18.85546875" customWidth="1"/>
    <col min="4" max="4" width="22.7109375" customWidth="1"/>
    <col min="5" max="5" width="10.28515625" customWidth="1"/>
    <col min="6" max="6" width="17.5703125" customWidth="1"/>
    <col min="9" max="10" width="12.42578125" customWidth="1"/>
    <col min="11" max="11" width="12.140625" customWidth="1"/>
    <col min="12" max="12" width="12.28515625" customWidth="1"/>
    <col min="13" max="14" width="12.5703125" customWidth="1"/>
    <col min="15" max="15" width="13" customWidth="1"/>
    <col min="16" max="16" width="12.140625" customWidth="1"/>
    <col min="17" max="17" width="11.85546875" customWidth="1"/>
    <col min="18" max="18" width="13.42578125" customWidth="1"/>
    <col min="19" max="19" width="11.85546875" customWidth="1"/>
    <col min="20" max="20" width="17.85546875" customWidth="1"/>
  </cols>
  <sheetData>
    <row r="3" spans="2:20" ht="16.5" x14ac:dyDescent="0.3">
      <c r="B3" s="206"/>
      <c r="C3" s="207" t="s">
        <v>242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2:20" ht="16.5" x14ac:dyDescent="0.3">
      <c r="B4" s="206"/>
      <c r="C4" s="376" t="s">
        <v>266</v>
      </c>
      <c r="D4" s="376"/>
      <c r="E4" s="376"/>
      <c r="F4" s="376"/>
      <c r="G4" s="376"/>
      <c r="H4" s="376"/>
      <c r="I4" s="37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2:20" ht="16.5" x14ac:dyDescent="0.3">
      <c r="B5" s="206"/>
      <c r="C5" s="376" t="s">
        <v>201</v>
      </c>
      <c r="D5" s="376"/>
      <c r="E5" s="376"/>
      <c r="F5" s="376"/>
      <c r="G5" s="376"/>
      <c r="H5" s="376"/>
      <c r="I5" s="37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2:20" ht="16.5" x14ac:dyDescent="0.3">
      <c r="B6" s="206"/>
      <c r="C6" s="376" t="s">
        <v>162</v>
      </c>
      <c r="D6" s="376"/>
      <c r="E6" s="376"/>
      <c r="F6" s="376"/>
      <c r="G6" s="376"/>
      <c r="H6" s="376"/>
      <c r="I6" s="37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2:20" ht="16.5" x14ac:dyDescent="0.3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</row>
    <row r="8" spans="2:20" ht="25.5" x14ac:dyDescent="0.2">
      <c r="B8" s="218"/>
      <c r="C8" s="218"/>
      <c r="D8" s="219"/>
      <c r="E8" s="220"/>
      <c r="F8" s="221" t="s">
        <v>4</v>
      </c>
      <c r="G8" s="222"/>
      <c r="H8" s="218"/>
      <c r="I8" s="72" t="s">
        <v>215</v>
      </c>
      <c r="J8" s="223" t="s">
        <v>216</v>
      </c>
      <c r="K8" s="71" t="s">
        <v>217</v>
      </c>
      <c r="L8" s="224" t="s">
        <v>12</v>
      </c>
      <c r="M8" s="222"/>
      <c r="N8" s="225" t="s">
        <v>13</v>
      </c>
      <c r="O8" s="222"/>
      <c r="P8" s="220"/>
      <c r="Q8" s="220"/>
      <c r="R8" s="225" t="s">
        <v>10</v>
      </c>
      <c r="S8" s="220"/>
      <c r="T8" s="220"/>
    </row>
    <row r="9" spans="2:20" ht="51" x14ac:dyDescent="0.2">
      <c r="B9" s="71"/>
      <c r="C9" s="71" t="s">
        <v>218</v>
      </c>
      <c r="D9" s="71" t="s">
        <v>2</v>
      </c>
      <c r="E9" s="71" t="s">
        <v>3</v>
      </c>
      <c r="F9" s="71" t="s">
        <v>157</v>
      </c>
      <c r="G9" s="71" t="s">
        <v>219</v>
      </c>
      <c r="H9" s="71" t="s">
        <v>5</v>
      </c>
      <c r="I9" s="71" t="s">
        <v>220</v>
      </c>
      <c r="J9" s="71" t="s">
        <v>11</v>
      </c>
      <c r="K9" s="71" t="s">
        <v>221</v>
      </c>
      <c r="L9" s="71" t="s">
        <v>222</v>
      </c>
      <c r="M9" s="71" t="s">
        <v>6</v>
      </c>
      <c r="N9" s="71" t="s">
        <v>7</v>
      </c>
      <c r="O9" s="71" t="s">
        <v>14</v>
      </c>
      <c r="P9" s="71" t="s">
        <v>160</v>
      </c>
      <c r="Q9" s="71" t="s">
        <v>161</v>
      </c>
      <c r="R9" s="71" t="s">
        <v>223</v>
      </c>
      <c r="S9" s="71" t="s">
        <v>224</v>
      </c>
      <c r="T9" s="71" t="s">
        <v>225</v>
      </c>
    </row>
    <row r="10" spans="2:20" ht="22.5" customHeight="1" x14ac:dyDescent="0.25">
      <c r="B10" s="300">
        <v>1</v>
      </c>
      <c r="C10" s="332" t="s">
        <v>262</v>
      </c>
      <c r="D10" s="333" t="s">
        <v>275</v>
      </c>
      <c r="E10" s="300"/>
      <c r="F10" s="334">
        <v>800000000</v>
      </c>
      <c r="G10" s="335" t="s">
        <v>26</v>
      </c>
      <c r="H10" s="336" t="s">
        <v>8</v>
      </c>
      <c r="I10" s="337">
        <v>44130</v>
      </c>
      <c r="J10" s="337">
        <v>44130</v>
      </c>
      <c r="K10" s="337">
        <v>44130</v>
      </c>
      <c r="L10" s="337">
        <v>43796</v>
      </c>
      <c r="M10" s="337">
        <v>44183</v>
      </c>
      <c r="N10" s="337">
        <v>44193</v>
      </c>
      <c r="O10" s="337">
        <v>44195</v>
      </c>
      <c r="P10" s="337">
        <v>44210</v>
      </c>
      <c r="Q10" s="337">
        <v>44224</v>
      </c>
      <c r="R10" s="337">
        <v>44253</v>
      </c>
      <c r="S10" s="337">
        <v>44256</v>
      </c>
      <c r="T10" s="338"/>
    </row>
    <row r="11" spans="2:20" ht="22.5" customHeight="1" x14ac:dyDescent="0.25">
      <c r="B11" s="304"/>
      <c r="C11" s="339"/>
      <c r="D11" s="339"/>
      <c r="E11" s="339"/>
      <c r="F11" s="339"/>
      <c r="G11" s="310"/>
      <c r="H11" s="340" t="s">
        <v>261</v>
      </c>
      <c r="I11" s="306"/>
      <c r="J11" s="306"/>
      <c r="K11" s="307"/>
      <c r="L11" s="306"/>
      <c r="M11" s="306"/>
      <c r="N11" s="306"/>
      <c r="O11" s="306"/>
      <c r="P11" s="306"/>
      <c r="Q11" s="306"/>
      <c r="R11" s="308"/>
      <c r="S11" s="308"/>
      <c r="T11" s="308"/>
    </row>
    <row r="12" spans="2:20" ht="22.5" customHeight="1" x14ac:dyDescent="0.25">
      <c r="B12" s="304">
        <v>2</v>
      </c>
      <c r="C12" s="332" t="s">
        <v>274</v>
      </c>
      <c r="D12" s="333" t="s">
        <v>279</v>
      </c>
      <c r="E12" s="304"/>
      <c r="F12" s="341">
        <v>120000000</v>
      </c>
      <c r="G12" s="305" t="s">
        <v>75</v>
      </c>
      <c r="H12" s="340" t="s">
        <v>8</v>
      </c>
      <c r="I12" s="309">
        <v>44109</v>
      </c>
      <c r="J12" s="309">
        <v>44109</v>
      </c>
      <c r="K12" s="307" t="s">
        <v>163</v>
      </c>
      <c r="L12" s="309">
        <v>44130</v>
      </c>
      <c r="M12" s="309">
        <v>43797</v>
      </c>
      <c r="N12" s="309">
        <v>44167</v>
      </c>
      <c r="O12" s="309">
        <v>44174</v>
      </c>
      <c r="P12" s="309">
        <v>44181</v>
      </c>
      <c r="Q12" s="309">
        <v>44195</v>
      </c>
      <c r="R12" s="308" t="s">
        <v>31</v>
      </c>
      <c r="S12" s="308">
        <v>44216</v>
      </c>
      <c r="T12" s="308">
        <v>44249</v>
      </c>
    </row>
    <row r="13" spans="2:20" ht="15" x14ac:dyDescent="0.25">
      <c r="B13" s="61"/>
      <c r="C13" s="342"/>
      <c r="D13" s="339"/>
      <c r="E13" s="51"/>
      <c r="F13" s="343"/>
      <c r="G13" s="344"/>
      <c r="H13" s="345" t="s">
        <v>9</v>
      </c>
      <c r="I13" s="226"/>
      <c r="J13" s="226"/>
      <c r="K13" s="227"/>
      <c r="L13" s="228"/>
      <c r="M13" s="228"/>
      <c r="N13" s="228"/>
      <c r="O13" s="228"/>
      <c r="P13" s="228"/>
      <c r="Q13" s="228"/>
      <c r="R13" s="230"/>
      <c r="S13" s="228"/>
      <c r="T13" s="228"/>
    </row>
    <row r="14" spans="2:20" ht="12.6" customHeight="1" x14ac:dyDescent="0.25">
      <c r="B14" s="229"/>
      <c r="C14" s="342"/>
      <c r="D14" s="51"/>
      <c r="E14" s="51"/>
      <c r="F14" s="331">
        <f>SUM(F10:F13)</f>
        <v>920000000</v>
      </c>
      <c r="G14" s="51"/>
      <c r="H14" s="339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18.75" x14ac:dyDescent="0.3">
      <c r="D16" s="127" t="s">
        <v>238</v>
      </c>
      <c r="E16" s="127"/>
      <c r="F16" s="127"/>
      <c r="G16" s="127"/>
      <c r="H16" s="127"/>
      <c r="I16" s="127"/>
      <c r="J16" s="127"/>
      <c r="K16" s="127"/>
      <c r="L16" s="167"/>
      <c r="M16" s="167"/>
    </row>
    <row r="17" spans="4:13" ht="18.75" x14ac:dyDescent="0.3">
      <c r="D17" s="127" t="s">
        <v>226</v>
      </c>
      <c r="E17" s="127"/>
      <c r="F17" s="127"/>
      <c r="G17" s="127"/>
      <c r="I17" s="127"/>
      <c r="J17" s="127"/>
      <c r="K17" s="127"/>
      <c r="L17" s="170"/>
      <c r="M17" s="170"/>
    </row>
  </sheetData>
  <mergeCells count="3">
    <mergeCell ref="C4:I4"/>
    <mergeCell ref="C5:I5"/>
    <mergeCell ref="C6:I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0"/>
  <sheetViews>
    <sheetView zoomScaleNormal="100" workbookViewId="0">
      <selection activeCell="E18" sqref="E18"/>
    </sheetView>
  </sheetViews>
  <sheetFormatPr defaultRowHeight="12.75" x14ac:dyDescent="0.2"/>
  <cols>
    <col min="1" max="1" width="8.7109375" customWidth="1"/>
    <col min="2" max="2" width="23.140625" customWidth="1"/>
    <col min="3" max="3" width="25.85546875" customWidth="1"/>
    <col min="4" max="4" width="8.140625" customWidth="1"/>
    <col min="5" max="5" width="13.7109375" customWidth="1"/>
    <col min="6" max="6" width="10.42578125" customWidth="1"/>
    <col min="7" max="7" width="9.7109375" customWidth="1"/>
    <col min="8" max="8" width="12.28515625" customWidth="1"/>
    <col min="9" max="9" width="11.140625" customWidth="1"/>
    <col min="10" max="10" width="8.85546875" customWidth="1"/>
    <col min="11" max="11" width="9.28515625" customWidth="1"/>
    <col min="12" max="12" width="12.5703125" customWidth="1"/>
    <col min="13" max="13" width="11.85546875" customWidth="1"/>
    <col min="14" max="14" width="13.42578125" customWidth="1"/>
    <col min="15" max="15" width="12.140625" customWidth="1"/>
    <col min="16" max="16" width="13.5703125" customWidth="1"/>
    <col min="17" max="17" width="11.42578125" customWidth="1"/>
    <col min="18" max="18" width="11.28515625" customWidth="1"/>
    <col min="19" max="19" width="9.42578125" customWidth="1"/>
    <col min="20" max="20" width="11.42578125" customWidth="1"/>
    <col min="21" max="21" width="11.140625" customWidth="1"/>
    <col min="23" max="23" width="11.42578125" customWidth="1"/>
    <col min="24" max="24" width="11" customWidth="1"/>
    <col min="25" max="25" width="9" customWidth="1"/>
    <col min="26" max="26" width="14.5703125" customWidth="1"/>
    <col min="27" max="27" width="12.42578125" customWidth="1"/>
    <col min="28" max="28" width="13.7109375" customWidth="1"/>
    <col min="29" max="29" width="11.85546875" customWidth="1"/>
    <col min="32" max="32" width="10.85546875" bestFit="1" customWidth="1"/>
  </cols>
  <sheetData>
    <row r="1" spans="1:223" s="40" customFormat="1" ht="20.100000000000001" customHeight="1" x14ac:dyDescent="0.25">
      <c r="B1" s="41" t="s">
        <v>243</v>
      </c>
      <c r="I1" s="57"/>
      <c r="O1" s="57"/>
      <c r="P1" s="57"/>
      <c r="V1" s="57"/>
    </row>
    <row r="2" spans="1:223" s="40" customFormat="1" ht="20.100000000000001" customHeight="1" x14ac:dyDescent="0.25">
      <c r="D2" s="68"/>
      <c r="E2" s="68"/>
      <c r="F2" s="68"/>
      <c r="I2" s="57"/>
      <c r="O2" s="57"/>
      <c r="P2" s="57"/>
      <c r="V2" s="57"/>
    </row>
    <row r="3" spans="1:223" s="40" customFormat="1" ht="20.100000000000001" customHeight="1" x14ac:dyDescent="0.25">
      <c r="B3" s="42" t="s">
        <v>266</v>
      </c>
      <c r="D3" s="82"/>
      <c r="E3" s="68"/>
      <c r="F3" s="68"/>
      <c r="G3" s="68"/>
      <c r="H3" s="68"/>
      <c r="I3" s="57"/>
      <c r="O3" s="57"/>
      <c r="P3" s="57"/>
      <c r="V3" s="57"/>
    </row>
    <row r="4" spans="1:223" s="40" customFormat="1" ht="20.100000000000001" customHeight="1" x14ac:dyDescent="0.25">
      <c r="D4" s="68"/>
      <c r="E4" s="68"/>
      <c r="F4" s="68"/>
      <c r="G4" s="68"/>
      <c r="H4" s="68"/>
      <c r="I4" s="57"/>
      <c r="O4" s="57"/>
      <c r="P4" s="57"/>
      <c r="V4" s="57"/>
    </row>
    <row r="5" spans="1:223" s="40" customFormat="1" ht="20.100000000000001" customHeight="1" x14ac:dyDescent="0.25">
      <c r="B5" s="42" t="s">
        <v>201</v>
      </c>
      <c r="D5" s="68"/>
      <c r="E5" s="68"/>
      <c r="F5" s="68"/>
      <c r="G5" s="68"/>
      <c r="H5" s="68"/>
      <c r="I5" s="57"/>
      <c r="O5" s="57"/>
      <c r="P5" s="57"/>
      <c r="V5" s="57"/>
    </row>
    <row r="6" spans="1:223" s="40" customFormat="1" ht="20.100000000000001" customHeight="1" x14ac:dyDescent="0.25">
      <c r="B6" s="42"/>
      <c r="D6" s="68"/>
      <c r="E6" s="68"/>
      <c r="F6" s="68"/>
      <c r="G6" s="68"/>
      <c r="H6" s="68"/>
      <c r="I6" s="57"/>
      <c r="O6" s="57"/>
      <c r="P6" s="57"/>
      <c r="V6" s="57"/>
    </row>
    <row r="7" spans="1:223" s="40" customFormat="1" ht="20.100000000000001" customHeight="1" x14ac:dyDescent="0.25">
      <c r="B7" s="42" t="s">
        <v>162</v>
      </c>
      <c r="D7" s="82"/>
      <c r="E7" s="68"/>
      <c r="F7" s="68"/>
      <c r="G7" s="68"/>
      <c r="H7" s="68"/>
      <c r="I7" s="57"/>
      <c r="O7" s="57"/>
      <c r="P7" s="57"/>
      <c r="V7" s="57"/>
    </row>
    <row r="8" spans="1:223" s="40" customFormat="1" ht="20.100000000000001" customHeight="1" x14ac:dyDescent="0.25">
      <c r="D8" s="51"/>
      <c r="E8" s="69"/>
      <c r="F8" s="69"/>
      <c r="G8" s="69"/>
      <c r="H8" s="68"/>
      <c r="I8" s="57"/>
      <c r="O8" s="57"/>
      <c r="P8" s="57"/>
      <c r="Q8" s="51"/>
      <c r="R8" s="51"/>
      <c r="V8" s="57"/>
    </row>
    <row r="9" spans="1:223" s="43" customFormat="1" ht="54.95" customHeight="1" x14ac:dyDescent="0.25">
      <c r="A9" s="151"/>
      <c r="B9" s="151"/>
      <c r="C9" s="44"/>
      <c r="D9" s="80"/>
      <c r="E9" s="81" t="s">
        <v>4</v>
      </c>
      <c r="F9" s="81"/>
      <c r="G9" s="80"/>
      <c r="H9" s="152" t="s">
        <v>192</v>
      </c>
      <c r="I9" s="85"/>
      <c r="J9" s="377" t="s">
        <v>191</v>
      </c>
      <c r="K9" s="379"/>
      <c r="L9" s="380"/>
      <c r="M9" s="377" t="s">
        <v>190</v>
      </c>
      <c r="N9" s="378"/>
      <c r="O9" s="91" t="s">
        <v>164</v>
      </c>
      <c r="P9" s="212" t="s">
        <v>164</v>
      </c>
      <c r="Q9" s="216"/>
      <c r="R9" s="217" t="s">
        <v>165</v>
      </c>
      <c r="S9" s="86"/>
      <c r="T9" s="59"/>
      <c r="U9" s="46"/>
      <c r="V9" s="85"/>
      <c r="W9" s="44"/>
      <c r="X9" s="60" t="s">
        <v>166</v>
      </c>
      <c r="Y9" s="46"/>
      <c r="Z9" s="47"/>
      <c r="AA9" s="60" t="s">
        <v>167</v>
      </c>
      <c r="AB9" s="45"/>
      <c r="AC9" s="47"/>
      <c r="AD9" s="60" t="s">
        <v>205</v>
      </c>
      <c r="AE9" s="45"/>
      <c r="AF9" s="45"/>
      <c r="AG9" s="46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50" customFormat="1" ht="92.25" customHeight="1" thickBot="1" x14ac:dyDescent="0.3">
      <c r="A10" s="48"/>
      <c r="B10" s="49" t="s">
        <v>168</v>
      </c>
      <c r="C10" s="48" t="s">
        <v>2</v>
      </c>
      <c r="D10" s="48" t="s">
        <v>169</v>
      </c>
      <c r="E10" s="48" t="s">
        <v>157</v>
      </c>
      <c r="F10" s="48" t="s">
        <v>158</v>
      </c>
      <c r="G10" s="48" t="s">
        <v>170</v>
      </c>
      <c r="H10" s="153" t="s">
        <v>193</v>
      </c>
      <c r="I10" s="48" t="s">
        <v>5</v>
      </c>
      <c r="J10" s="48" t="s">
        <v>171</v>
      </c>
      <c r="K10" s="48" t="s">
        <v>172</v>
      </c>
      <c r="L10" s="48" t="s">
        <v>173</v>
      </c>
      <c r="M10" s="48" t="s">
        <v>174</v>
      </c>
      <c r="N10" s="48" t="s">
        <v>175</v>
      </c>
      <c r="O10" s="48" t="s">
        <v>176</v>
      </c>
      <c r="P10" s="191" t="s">
        <v>177</v>
      </c>
      <c r="Q10" s="48" t="s">
        <v>178</v>
      </c>
      <c r="R10" s="48" t="s">
        <v>179</v>
      </c>
      <c r="S10" s="58" t="s">
        <v>180</v>
      </c>
      <c r="T10" s="48" t="s">
        <v>181</v>
      </c>
      <c r="U10" s="48" t="s">
        <v>182</v>
      </c>
      <c r="V10" s="48" t="s">
        <v>5</v>
      </c>
      <c r="W10" s="48" t="s">
        <v>166</v>
      </c>
      <c r="X10" s="48" t="s">
        <v>183</v>
      </c>
      <c r="Y10" s="48" t="s">
        <v>184</v>
      </c>
      <c r="Z10" s="48" t="s">
        <v>159</v>
      </c>
      <c r="AA10" s="48" t="s">
        <v>160</v>
      </c>
      <c r="AB10" s="48" t="s">
        <v>161</v>
      </c>
      <c r="AC10" s="48" t="s">
        <v>185</v>
      </c>
      <c r="AD10" s="48" t="s">
        <v>186</v>
      </c>
      <c r="AE10" s="48" t="s">
        <v>187</v>
      </c>
      <c r="AF10" s="48" t="s">
        <v>188</v>
      </c>
      <c r="AG10" s="48" t="s">
        <v>189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40" customFormat="1" ht="49.15" customHeight="1" thickTop="1" x14ac:dyDescent="0.25">
      <c r="A11" s="51">
        <v>1</v>
      </c>
      <c r="B11" s="346" t="s">
        <v>267</v>
      </c>
      <c r="C11" s="333" t="s">
        <v>276</v>
      </c>
      <c r="D11" s="61"/>
      <c r="E11" s="55">
        <v>94200000</v>
      </c>
      <c r="F11" s="77" t="s">
        <v>31</v>
      </c>
      <c r="G11" s="61" t="s">
        <v>202</v>
      </c>
      <c r="H11" s="154" t="s">
        <v>194</v>
      </c>
      <c r="I11" s="62" t="s">
        <v>8</v>
      </c>
      <c r="J11" s="282" t="s">
        <v>31</v>
      </c>
      <c r="K11" s="282" t="s">
        <v>31</v>
      </c>
      <c r="L11" s="283">
        <v>44109</v>
      </c>
      <c r="M11" s="283">
        <v>44112</v>
      </c>
      <c r="N11" s="63">
        <v>44144</v>
      </c>
      <c r="O11" s="63">
        <v>44516</v>
      </c>
      <c r="P11" s="214">
        <v>44523</v>
      </c>
      <c r="Q11" s="61" t="s">
        <v>31</v>
      </c>
      <c r="R11" s="63" t="s">
        <v>163</v>
      </c>
      <c r="S11" s="215" t="s">
        <v>163</v>
      </c>
      <c r="T11" s="78">
        <v>44172</v>
      </c>
      <c r="U11" s="78">
        <v>44179</v>
      </c>
      <c r="V11" s="62" t="s">
        <v>8</v>
      </c>
      <c r="W11" s="159" t="s">
        <v>163</v>
      </c>
      <c r="X11" s="56">
        <v>43819</v>
      </c>
      <c r="Y11" s="159" t="s">
        <v>163</v>
      </c>
      <c r="Z11" s="55">
        <v>18000000</v>
      </c>
      <c r="AA11" s="56">
        <v>44186</v>
      </c>
      <c r="AB11" s="56">
        <v>44200</v>
      </c>
      <c r="AC11" s="63" t="s">
        <v>31</v>
      </c>
      <c r="AD11" s="76" t="s">
        <v>163</v>
      </c>
      <c r="AE11" s="76" t="s">
        <v>163</v>
      </c>
      <c r="AF11" s="76" t="s">
        <v>203</v>
      </c>
      <c r="AG11" s="79"/>
    </row>
    <row r="12" spans="1:223" s="40" customFormat="1" ht="18.75" customHeight="1" x14ac:dyDescent="0.25">
      <c r="A12" s="311"/>
      <c r="B12" s="347"/>
      <c r="C12" s="348"/>
      <c r="D12" s="312"/>
      <c r="E12" s="313"/>
      <c r="F12" s="314"/>
      <c r="G12" s="312"/>
      <c r="H12" s="315"/>
      <c r="I12" s="316" t="s">
        <v>9</v>
      </c>
      <c r="J12" s="317"/>
      <c r="K12" s="317"/>
      <c r="L12" s="318"/>
      <c r="M12" s="318"/>
      <c r="N12" s="319"/>
      <c r="O12" s="319"/>
      <c r="P12" s="214"/>
      <c r="Q12" s="312"/>
      <c r="R12" s="319"/>
      <c r="S12" s="215"/>
      <c r="T12" s="320"/>
      <c r="U12" s="320"/>
      <c r="V12" s="316"/>
      <c r="W12" s="321"/>
      <c r="X12" s="322"/>
      <c r="Y12" s="321"/>
      <c r="Z12" s="313"/>
      <c r="AA12" s="322"/>
      <c r="AB12" s="322"/>
      <c r="AC12" s="319"/>
      <c r="AD12" s="323"/>
      <c r="AE12" s="323"/>
      <c r="AF12" s="323"/>
      <c r="AG12" s="324"/>
    </row>
    <row r="13" spans="1:223" s="40" customFormat="1" ht="27.75" customHeight="1" x14ac:dyDescent="0.25">
      <c r="A13" s="311"/>
      <c r="B13" s="347"/>
      <c r="C13" s="348"/>
      <c r="D13" s="312"/>
      <c r="E13" s="313"/>
      <c r="F13" s="314"/>
      <c r="G13" s="312"/>
      <c r="H13" s="315"/>
      <c r="I13" s="316"/>
      <c r="J13" s="317"/>
      <c r="K13" s="317"/>
      <c r="L13" s="318"/>
      <c r="M13" s="318"/>
      <c r="N13" s="319"/>
      <c r="O13" s="319"/>
      <c r="P13" s="214"/>
      <c r="Q13" s="312"/>
      <c r="R13" s="319"/>
      <c r="S13" s="215"/>
      <c r="T13" s="320"/>
      <c r="U13" s="320"/>
      <c r="V13" s="316"/>
      <c r="W13" s="321"/>
      <c r="X13" s="322"/>
      <c r="Y13" s="321"/>
      <c r="Z13" s="313"/>
      <c r="AA13" s="322"/>
      <c r="AB13" s="322"/>
      <c r="AC13" s="319"/>
      <c r="AD13" s="323"/>
      <c r="AE13" s="323"/>
      <c r="AF13" s="323"/>
      <c r="AG13" s="324"/>
    </row>
    <row r="14" spans="1:223" s="40" customFormat="1" ht="27.75" customHeight="1" x14ac:dyDescent="0.25">
      <c r="A14" s="311">
        <v>2</v>
      </c>
      <c r="B14" s="347" t="s">
        <v>280</v>
      </c>
      <c r="C14" s="333" t="s">
        <v>277</v>
      </c>
      <c r="D14" s="312"/>
      <c r="E14" s="313">
        <v>65000000</v>
      </c>
      <c r="F14" s="314" t="s">
        <v>31</v>
      </c>
      <c r="G14" s="312" t="s">
        <v>202</v>
      </c>
      <c r="H14" s="315" t="s">
        <v>268</v>
      </c>
      <c r="I14" s="316" t="s">
        <v>8</v>
      </c>
      <c r="J14" s="185" t="s">
        <v>31</v>
      </c>
      <c r="K14" s="185" t="s">
        <v>31</v>
      </c>
      <c r="L14" s="63">
        <v>44168</v>
      </c>
      <c r="M14" s="63">
        <v>44182</v>
      </c>
      <c r="N14" s="63">
        <v>44189</v>
      </c>
      <c r="O14" s="63">
        <v>44193</v>
      </c>
      <c r="P14" s="214">
        <v>44218</v>
      </c>
      <c r="Q14" s="284">
        <v>44225</v>
      </c>
      <c r="R14" s="63">
        <v>44235</v>
      </c>
      <c r="S14" s="63">
        <v>44242</v>
      </c>
      <c r="T14" s="78">
        <v>44248</v>
      </c>
      <c r="U14" s="78">
        <v>44255</v>
      </c>
      <c r="V14" s="62" t="s">
        <v>8</v>
      </c>
      <c r="W14" s="159" t="s">
        <v>163</v>
      </c>
      <c r="X14" s="56">
        <v>44262</v>
      </c>
      <c r="Y14" s="159" t="s">
        <v>163</v>
      </c>
      <c r="Z14" s="55">
        <v>1664000000</v>
      </c>
      <c r="AA14" s="56">
        <v>44269</v>
      </c>
      <c r="AB14" s="56">
        <v>44284</v>
      </c>
      <c r="AC14" s="63" t="s">
        <v>31</v>
      </c>
      <c r="AD14" s="76" t="s">
        <v>163</v>
      </c>
      <c r="AE14" s="76" t="s">
        <v>163</v>
      </c>
      <c r="AF14" s="76" t="s">
        <v>203</v>
      </c>
      <c r="AG14" s="324"/>
    </row>
    <row r="15" spans="1:223" s="40" customFormat="1" ht="17.25" customHeight="1" x14ac:dyDescent="0.25">
      <c r="A15" s="51"/>
      <c r="B15" s="51"/>
      <c r="C15" s="51"/>
      <c r="D15" s="51"/>
      <c r="E15" s="51"/>
      <c r="F15" s="51"/>
      <c r="G15" s="51"/>
      <c r="H15" s="51"/>
      <c r="I15" s="62" t="s">
        <v>9</v>
      </c>
      <c r="J15" s="186"/>
      <c r="K15" s="186"/>
      <c r="L15" s="61"/>
      <c r="M15" s="61"/>
      <c r="N15" s="61"/>
      <c r="O15" s="61"/>
      <c r="P15" s="213"/>
      <c r="Q15" s="61"/>
      <c r="R15" s="61"/>
      <c r="S15" s="215"/>
      <c r="T15" s="76"/>
      <c r="U15" s="76"/>
      <c r="V15" s="62" t="s">
        <v>9</v>
      </c>
      <c r="W15" s="61"/>
      <c r="X15" s="51"/>
      <c r="Y15" s="61"/>
      <c r="Z15" s="51"/>
      <c r="AA15" s="51"/>
      <c r="AB15" s="51"/>
      <c r="AC15" s="51"/>
      <c r="AD15" s="76"/>
      <c r="AE15" s="76"/>
      <c r="AF15" s="76"/>
      <c r="AG15" s="76"/>
    </row>
    <row r="16" spans="1:223" s="40" customFormat="1" ht="17.25" customHeight="1" x14ac:dyDescent="0.25">
      <c r="A16" s="311"/>
      <c r="B16" s="311"/>
      <c r="C16" s="311"/>
      <c r="D16" s="311"/>
      <c r="E16" s="311"/>
      <c r="F16" s="311"/>
      <c r="G16" s="311"/>
      <c r="H16" s="311"/>
      <c r="I16" s="316"/>
      <c r="J16" s="310"/>
      <c r="K16" s="310"/>
      <c r="L16" s="312"/>
      <c r="M16" s="312"/>
      <c r="N16" s="312"/>
      <c r="O16" s="312"/>
      <c r="P16" s="213"/>
      <c r="Q16" s="213"/>
      <c r="R16" s="312"/>
      <c r="S16" s="215"/>
      <c r="T16" s="323"/>
      <c r="U16" s="323"/>
      <c r="V16" s="316"/>
      <c r="W16" s="312"/>
      <c r="X16" s="311"/>
      <c r="Y16" s="312"/>
      <c r="Z16" s="311"/>
      <c r="AA16" s="311"/>
      <c r="AB16" s="311"/>
      <c r="AC16" s="311"/>
      <c r="AD16" s="323"/>
      <c r="AE16" s="323"/>
      <c r="AF16" s="323"/>
      <c r="AG16" s="323"/>
    </row>
    <row r="17" spans="1:34" ht="36" customHeight="1" x14ac:dyDescent="0.25">
      <c r="A17" s="211">
        <v>3</v>
      </c>
      <c r="B17" s="349" t="s">
        <v>281</v>
      </c>
      <c r="C17" s="333" t="s">
        <v>278</v>
      </c>
      <c r="D17" s="61"/>
      <c r="E17" s="55">
        <v>52000000</v>
      </c>
      <c r="F17" s="77" t="s">
        <v>31</v>
      </c>
      <c r="G17" s="61" t="s">
        <v>202</v>
      </c>
      <c r="H17" s="154" t="s">
        <v>194</v>
      </c>
      <c r="I17" s="62" t="s">
        <v>8</v>
      </c>
      <c r="J17" s="185" t="s">
        <v>31</v>
      </c>
      <c r="K17" s="185" t="s">
        <v>31</v>
      </c>
      <c r="L17" s="63">
        <v>44168</v>
      </c>
      <c r="M17" s="63">
        <v>44182</v>
      </c>
      <c r="N17" s="63">
        <v>44189</v>
      </c>
      <c r="O17" s="63">
        <v>44193</v>
      </c>
      <c r="P17" s="214">
        <v>44218</v>
      </c>
      <c r="Q17" s="284">
        <v>44225</v>
      </c>
      <c r="R17" s="63">
        <v>44235</v>
      </c>
      <c r="S17" s="63">
        <v>44242</v>
      </c>
      <c r="T17" s="78">
        <v>44248</v>
      </c>
      <c r="U17" s="78">
        <v>44255</v>
      </c>
      <c r="V17" s="62" t="s">
        <v>8</v>
      </c>
      <c r="W17" s="159" t="s">
        <v>163</v>
      </c>
      <c r="X17" s="56">
        <v>44262</v>
      </c>
      <c r="Y17" s="159" t="s">
        <v>163</v>
      </c>
      <c r="Z17" s="55">
        <v>1664000000</v>
      </c>
      <c r="AA17" s="56">
        <v>44269</v>
      </c>
      <c r="AB17" s="56">
        <v>44284</v>
      </c>
      <c r="AC17" s="63" t="s">
        <v>31</v>
      </c>
      <c r="AD17" s="76" t="s">
        <v>163</v>
      </c>
      <c r="AE17" s="76" t="s">
        <v>163</v>
      </c>
      <c r="AF17" s="76" t="s">
        <v>203</v>
      </c>
      <c r="AG17" s="70"/>
      <c r="AH17" s="155"/>
    </row>
    <row r="18" spans="1:34" ht="22.5" customHeight="1" x14ac:dyDescent="0.25">
      <c r="A18" s="350"/>
      <c r="B18" s="350"/>
      <c r="C18" s="350"/>
      <c r="D18" s="350"/>
      <c r="E18" s="353">
        <f>SUM(E11:E17)</f>
        <v>211200000</v>
      </c>
      <c r="F18" s="350"/>
      <c r="G18" s="350"/>
      <c r="H18" s="350"/>
      <c r="I18" s="62" t="s">
        <v>9</v>
      </c>
      <c r="J18" s="350"/>
      <c r="K18" s="350"/>
      <c r="L18" s="350"/>
      <c r="M18" s="350"/>
      <c r="N18" s="350"/>
      <c r="O18" s="350"/>
      <c r="P18" s="351"/>
      <c r="Q18" s="350"/>
      <c r="R18" s="350"/>
      <c r="S18" s="352"/>
      <c r="T18" s="350"/>
      <c r="U18" s="350"/>
      <c r="V18" s="62" t="s">
        <v>9</v>
      </c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</row>
    <row r="19" spans="1:34" ht="30" customHeight="1" x14ac:dyDescent="0.3">
      <c r="B19" s="127" t="s">
        <v>239</v>
      </c>
      <c r="C19" s="127"/>
      <c r="D19" s="127"/>
      <c r="E19" s="127"/>
      <c r="F19" s="127"/>
      <c r="G19" s="127"/>
      <c r="H19" s="127"/>
      <c r="I19" s="127"/>
      <c r="J19" s="167"/>
      <c r="K19" s="167"/>
    </row>
    <row r="20" spans="1:34" ht="30" customHeight="1" x14ac:dyDescent="0.3">
      <c r="B20" s="127" t="s">
        <v>204</v>
      </c>
      <c r="C20" s="127"/>
      <c r="D20" s="127"/>
      <c r="E20" s="127"/>
      <c r="F20" s="127"/>
      <c r="G20" s="127"/>
      <c r="H20" s="127"/>
      <c r="I20" s="127"/>
      <c r="J20" s="170"/>
      <c r="K20" s="170"/>
    </row>
  </sheetData>
  <mergeCells count="2">
    <mergeCell ref="M9:N9"/>
    <mergeCell ref="J9:L9"/>
  </mergeCells>
  <printOptions horizontalCentered="1"/>
  <pageMargins left="0" right="0" top="0.25" bottom="0" header="0.3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zoomScaleNormal="100" zoomScaleSheetLayoutView="80" workbookViewId="0">
      <selection activeCell="D37" sqref="D37"/>
    </sheetView>
  </sheetViews>
  <sheetFormatPr defaultRowHeight="12.75" x14ac:dyDescent="0.2"/>
  <cols>
    <col min="1" max="1" width="7.85546875" customWidth="1"/>
    <col min="2" max="2" width="22.28515625" customWidth="1"/>
    <col min="3" max="3" width="11.28515625" customWidth="1"/>
    <col min="4" max="4" width="24.140625" customWidth="1"/>
    <col min="5" max="5" width="10.7109375" customWidth="1"/>
    <col min="6" max="6" width="18.42578125" customWidth="1"/>
    <col min="7" max="7" width="18.5703125" customWidth="1"/>
    <col min="8" max="8" width="20.5703125" customWidth="1"/>
    <col min="9" max="9" width="18.140625" customWidth="1"/>
    <col min="10" max="10" width="16.28515625" customWidth="1"/>
    <col min="11" max="11" width="16.7109375" customWidth="1"/>
  </cols>
  <sheetData>
    <row r="2" spans="1:11" ht="18" x14ac:dyDescent="0.2">
      <c r="B2" s="386" t="s">
        <v>247</v>
      </c>
      <c r="C2" s="386"/>
      <c r="D2" s="386"/>
      <c r="E2" s="386"/>
      <c r="F2" s="386"/>
      <c r="G2" s="386"/>
      <c r="H2" s="386"/>
      <c r="I2" s="386"/>
      <c r="J2" s="386"/>
    </row>
    <row r="3" spans="1:11" ht="20.25" x14ac:dyDescent="0.2">
      <c r="B3" s="385" t="s">
        <v>246</v>
      </c>
      <c r="C3" s="385"/>
      <c r="D3" s="385"/>
      <c r="E3" s="385"/>
      <c r="F3" s="385"/>
      <c r="G3" s="385"/>
      <c r="H3" s="385"/>
      <c r="I3" s="385"/>
      <c r="J3" s="385"/>
    </row>
    <row r="4" spans="1:11" s="13" customFormat="1" ht="40.5" customHeight="1" x14ac:dyDescent="0.2">
      <c r="A4" s="172" t="s">
        <v>124</v>
      </c>
      <c r="B4" s="208" t="s">
        <v>125</v>
      </c>
      <c r="C4" s="209" t="s">
        <v>24</v>
      </c>
      <c r="D4" s="208" t="s">
        <v>211</v>
      </c>
      <c r="E4" s="209" t="s">
        <v>131</v>
      </c>
      <c r="F4" s="208" t="s">
        <v>234</v>
      </c>
      <c r="G4" s="208" t="s">
        <v>235</v>
      </c>
      <c r="H4" s="208" t="s">
        <v>236</v>
      </c>
      <c r="I4" s="208" t="s">
        <v>237</v>
      </c>
      <c r="J4" s="210" t="s">
        <v>136</v>
      </c>
    </row>
    <row r="5" spans="1:11" s="13" customFormat="1" ht="25.5" customHeight="1" x14ac:dyDescent="0.2">
      <c r="A5" s="172"/>
      <c r="B5" s="210"/>
      <c r="C5" s="280"/>
      <c r="D5" s="210"/>
      <c r="E5" s="383" t="s">
        <v>213</v>
      </c>
      <c r="F5" s="384"/>
      <c r="G5" s="208"/>
      <c r="H5" s="208"/>
      <c r="I5" s="208"/>
      <c r="J5" s="210"/>
      <c r="K5" s="90"/>
    </row>
    <row r="6" spans="1:11" s="13" customFormat="1" ht="25.5" customHeight="1" x14ac:dyDescent="0.2">
      <c r="A6" s="198">
        <v>1</v>
      </c>
      <c r="B6" s="183" t="s">
        <v>123</v>
      </c>
      <c r="C6" s="250" t="s">
        <v>26</v>
      </c>
      <c r="D6" s="278">
        <v>180000000</v>
      </c>
      <c r="E6" s="64"/>
      <c r="F6" s="64">
        <f>D6/4</f>
        <v>45000000</v>
      </c>
      <c r="G6" s="64">
        <f>F6</f>
        <v>45000000</v>
      </c>
      <c r="H6" s="64">
        <f>G6</f>
        <v>45000000</v>
      </c>
      <c r="I6" s="64">
        <f>H6</f>
        <v>45000000</v>
      </c>
      <c r="J6" s="15">
        <v>0</v>
      </c>
      <c r="K6" s="285"/>
    </row>
    <row r="7" spans="1:11" s="13" customFormat="1" ht="27" customHeight="1" x14ac:dyDescent="0.2">
      <c r="A7" s="198">
        <v>2</v>
      </c>
      <c r="B7" s="183" t="s">
        <v>249</v>
      </c>
      <c r="C7" s="250" t="s">
        <v>26</v>
      </c>
      <c r="D7" s="278">
        <v>634000000</v>
      </c>
      <c r="E7" s="64"/>
      <c r="F7" s="64">
        <f t="shared" ref="F7" si="0">D7/4</f>
        <v>158500000</v>
      </c>
      <c r="G7" s="64">
        <f>D7/4</f>
        <v>158500000</v>
      </c>
      <c r="H7" s="64">
        <f>F7</f>
        <v>158500000</v>
      </c>
      <c r="I7" s="64">
        <f>D7/4</f>
        <v>158500000</v>
      </c>
      <c r="J7" s="15">
        <v>0</v>
      </c>
      <c r="K7" s="285"/>
    </row>
    <row r="8" spans="1:11" ht="25.5" customHeight="1" x14ac:dyDescent="0.2">
      <c r="A8" s="198">
        <v>3</v>
      </c>
      <c r="B8" s="183" t="s">
        <v>250</v>
      </c>
      <c r="C8" s="250" t="s">
        <v>75</v>
      </c>
      <c r="D8" s="278">
        <v>70000000</v>
      </c>
      <c r="E8" s="64"/>
      <c r="F8" s="64">
        <f>D8/4</f>
        <v>17500000</v>
      </c>
      <c r="G8" s="64">
        <f>F8</f>
        <v>17500000</v>
      </c>
      <c r="H8" s="64">
        <f>F8</f>
        <v>17500000</v>
      </c>
      <c r="I8" s="64">
        <f>F8</f>
        <v>17500000</v>
      </c>
      <c r="J8" s="15">
        <v>0</v>
      </c>
    </row>
    <row r="9" spans="1:11" ht="25.5" customHeight="1" x14ac:dyDescent="0.2">
      <c r="A9" s="198">
        <v>4</v>
      </c>
      <c r="B9" s="281" t="s">
        <v>252</v>
      </c>
      <c r="C9" s="250" t="s">
        <v>26</v>
      </c>
      <c r="D9" s="278">
        <v>180000000</v>
      </c>
      <c r="E9" s="64"/>
      <c r="F9" s="64">
        <f>D9/4</f>
        <v>45000000</v>
      </c>
      <c r="G9" s="64">
        <f>F9</f>
        <v>45000000</v>
      </c>
      <c r="H9" s="64">
        <f>F9</f>
        <v>45000000</v>
      </c>
      <c r="I9" s="64">
        <f>F9</f>
        <v>45000000</v>
      </c>
      <c r="J9" s="15">
        <v>0</v>
      </c>
    </row>
    <row r="10" spans="1:11" ht="25.5" customHeight="1" x14ac:dyDescent="0.2">
      <c r="A10" s="198">
        <v>5</v>
      </c>
      <c r="B10" s="183" t="s">
        <v>248</v>
      </c>
      <c r="C10" s="250" t="s">
        <v>75</v>
      </c>
      <c r="D10" s="278">
        <v>39900000</v>
      </c>
      <c r="E10" s="64"/>
      <c r="F10" s="64">
        <f>D10/4</f>
        <v>9975000</v>
      </c>
      <c r="G10" s="64">
        <f>F10</f>
        <v>9975000</v>
      </c>
      <c r="H10" s="64">
        <f>I10</f>
        <v>9975000</v>
      </c>
      <c r="I10" s="64">
        <f>F10</f>
        <v>9975000</v>
      </c>
      <c r="J10" s="15">
        <v>0</v>
      </c>
    </row>
    <row r="11" spans="1:11" ht="27" customHeight="1" x14ac:dyDescent="0.25">
      <c r="A11" s="198"/>
      <c r="B11" s="22"/>
      <c r="C11" s="266" t="s">
        <v>200</v>
      </c>
      <c r="D11" s="268">
        <f>SUM(D6:D10)</f>
        <v>1103900000</v>
      </c>
      <c r="E11" s="268"/>
      <c r="F11" s="268">
        <f>SUM(F6:F10)</f>
        <v>275975000</v>
      </c>
      <c r="G11" s="268">
        <f>SUM(G6:G10)</f>
        <v>275975000</v>
      </c>
      <c r="H11" s="268">
        <f>SUM(H6:H10)</f>
        <v>275975000</v>
      </c>
      <c r="I11" s="268">
        <f>SUM(I6:I10)</f>
        <v>275975000</v>
      </c>
      <c r="J11" s="269">
        <v>0</v>
      </c>
    </row>
    <row r="12" spans="1:11" ht="27" customHeight="1" x14ac:dyDescent="0.2">
      <c r="A12" s="198"/>
      <c r="B12" s="22"/>
      <c r="C12" s="193"/>
      <c r="D12" s="67"/>
      <c r="E12" s="383" t="s">
        <v>214</v>
      </c>
      <c r="F12" s="384"/>
      <c r="G12" s="67"/>
      <c r="H12" s="67"/>
      <c r="I12" s="67"/>
      <c r="J12" s="87"/>
    </row>
    <row r="13" spans="1:11" ht="27" customHeight="1" x14ac:dyDescent="0.2">
      <c r="A13" s="354"/>
      <c r="B13" s="360" t="s">
        <v>254</v>
      </c>
      <c r="C13" s="329" t="s">
        <v>26</v>
      </c>
      <c r="D13" s="356">
        <v>800000000</v>
      </c>
      <c r="E13" s="357"/>
      <c r="F13" s="358">
        <f>D13/4</f>
        <v>200000000</v>
      </c>
      <c r="G13" s="359">
        <f>F13</f>
        <v>200000000</v>
      </c>
      <c r="H13" s="359">
        <f>F13</f>
        <v>200000000</v>
      </c>
      <c r="I13" s="359">
        <f>F13</f>
        <v>200000000</v>
      </c>
      <c r="J13" s="15">
        <v>0</v>
      </c>
    </row>
    <row r="14" spans="1:11" ht="25.5" customHeight="1" x14ac:dyDescent="0.2">
      <c r="A14" s="355">
        <v>1</v>
      </c>
      <c r="B14" s="361" t="s">
        <v>251</v>
      </c>
      <c r="C14" s="250" t="s">
        <v>75</v>
      </c>
      <c r="D14" s="278">
        <v>120000000</v>
      </c>
      <c r="E14" s="64"/>
      <c r="F14" s="64">
        <f>D14</f>
        <v>120000000</v>
      </c>
      <c r="G14" s="64"/>
      <c r="H14" s="23"/>
      <c r="I14" s="23"/>
      <c r="J14" s="15">
        <v>0</v>
      </c>
    </row>
    <row r="15" spans="1:11" ht="27" customHeight="1" x14ac:dyDescent="0.2">
      <c r="A15" s="198"/>
      <c r="B15" s="22"/>
      <c r="C15" s="325" t="s">
        <v>200</v>
      </c>
      <c r="D15" s="326">
        <f>D14+D13</f>
        <v>920000000</v>
      </c>
      <c r="E15" s="268"/>
      <c r="F15" s="268">
        <f>F14+F13</f>
        <v>320000000</v>
      </c>
      <c r="G15" s="268">
        <f>G14+G13</f>
        <v>200000000</v>
      </c>
      <c r="H15" s="268">
        <f>H14+H13</f>
        <v>200000000</v>
      </c>
      <c r="I15" s="268">
        <f>I14+I13</f>
        <v>200000000</v>
      </c>
      <c r="J15" s="15">
        <v>0</v>
      </c>
    </row>
    <row r="16" spans="1:11" ht="19.5" customHeight="1" x14ac:dyDescent="0.2">
      <c r="A16" s="198"/>
      <c r="B16" s="39"/>
      <c r="C16" s="327"/>
      <c r="D16" s="328"/>
      <c r="E16" s="65" t="s">
        <v>212</v>
      </c>
      <c r="F16" s="251"/>
      <c r="G16" s="181"/>
      <c r="H16" s="23"/>
      <c r="I16" s="23"/>
      <c r="J16" s="15"/>
    </row>
    <row r="17" spans="1:11" ht="25.5" customHeight="1" x14ac:dyDescent="0.2">
      <c r="A17" s="198">
        <v>1</v>
      </c>
      <c r="B17" s="192" t="s">
        <v>253</v>
      </c>
      <c r="C17" s="250" t="s">
        <v>75</v>
      </c>
      <c r="D17" s="278">
        <f>SERVICES!E11</f>
        <v>94200000</v>
      </c>
      <c r="E17" s="64"/>
      <c r="F17" s="64">
        <f>D17/4</f>
        <v>23550000</v>
      </c>
      <c r="G17" s="64">
        <f>F17</f>
        <v>23550000</v>
      </c>
      <c r="H17" s="64">
        <f>F17</f>
        <v>23550000</v>
      </c>
      <c r="I17" s="64">
        <f>F17</f>
        <v>23550000</v>
      </c>
      <c r="J17" s="15">
        <v>0</v>
      </c>
      <c r="K17" s="89"/>
    </row>
    <row r="18" spans="1:11" ht="25.5" customHeight="1" x14ac:dyDescent="0.2">
      <c r="A18" s="301">
        <v>2</v>
      </c>
      <c r="B18" s="302" t="s">
        <v>255</v>
      </c>
      <c r="C18" s="329" t="s">
        <v>75</v>
      </c>
      <c r="D18" s="330">
        <f>SERVICES!E14</f>
        <v>65000000</v>
      </c>
      <c r="E18" s="303"/>
      <c r="F18" s="303">
        <f>D18/4</f>
        <v>16250000</v>
      </c>
      <c r="G18" s="303">
        <f>F18</f>
        <v>16250000</v>
      </c>
      <c r="H18" s="303">
        <f>F18</f>
        <v>16250000</v>
      </c>
      <c r="I18" s="303">
        <f>F18</f>
        <v>16250000</v>
      </c>
      <c r="J18" s="15">
        <v>0</v>
      </c>
      <c r="K18" s="89"/>
    </row>
    <row r="19" spans="1:11" ht="25.5" customHeight="1" x14ac:dyDescent="0.2">
      <c r="A19" s="301">
        <v>3</v>
      </c>
      <c r="B19" s="302" t="s">
        <v>256</v>
      </c>
      <c r="C19" s="329" t="s">
        <v>75</v>
      </c>
      <c r="D19" s="330">
        <f>SERVICES!E17</f>
        <v>52000000</v>
      </c>
      <c r="E19" s="303"/>
      <c r="F19" s="303">
        <f>D19/4</f>
        <v>13000000</v>
      </c>
      <c r="G19" s="303">
        <f>F19</f>
        <v>13000000</v>
      </c>
      <c r="H19" s="303">
        <f>F19</f>
        <v>13000000</v>
      </c>
      <c r="I19" s="303">
        <f>F19</f>
        <v>13000000</v>
      </c>
      <c r="J19" s="15">
        <v>0</v>
      </c>
      <c r="K19" s="89"/>
    </row>
    <row r="20" spans="1:11" ht="27" customHeight="1" x14ac:dyDescent="0.25">
      <c r="A20" s="36"/>
      <c r="B20" s="18"/>
      <c r="C20" s="266" t="s">
        <v>200</v>
      </c>
      <c r="D20" s="267">
        <f>SUM(D17:D19)</f>
        <v>211200000</v>
      </c>
      <c r="E20" s="267"/>
      <c r="F20" s="267">
        <f t="shared" ref="F20:I20" si="1">SUM(F17:F19)</f>
        <v>52800000</v>
      </c>
      <c r="G20" s="267">
        <f t="shared" si="1"/>
        <v>52800000</v>
      </c>
      <c r="H20" s="267">
        <f t="shared" si="1"/>
        <v>52800000</v>
      </c>
      <c r="I20" s="267">
        <f t="shared" si="1"/>
        <v>52800000</v>
      </c>
      <c r="J20" s="15"/>
      <c r="K20" s="89"/>
    </row>
    <row r="21" spans="1:11" ht="33" customHeight="1" x14ac:dyDescent="0.25">
      <c r="A21" s="37"/>
      <c r="B21" s="30" t="s">
        <v>140</v>
      </c>
      <c r="C21" s="30"/>
      <c r="D21" s="204">
        <f>D20+D15+D11</f>
        <v>2235100000</v>
      </c>
      <c r="E21" s="12"/>
      <c r="F21" s="184"/>
      <c r="G21" s="12"/>
      <c r="H21" s="184"/>
      <c r="I21" s="184"/>
      <c r="J21" s="88"/>
      <c r="K21" s="90"/>
    </row>
    <row r="22" spans="1:11" ht="25.5" customHeight="1" x14ac:dyDescent="0.2">
      <c r="A22" s="12"/>
      <c r="B22" s="12"/>
      <c r="C22" s="12"/>
      <c r="D22" s="66" t="s">
        <v>138</v>
      </c>
      <c r="E22" s="29"/>
      <c r="F22" s="29"/>
      <c r="G22" s="174"/>
      <c r="H22" s="175"/>
      <c r="I22" s="175"/>
      <c r="J22" s="12"/>
    </row>
    <row r="23" spans="1:11" ht="25.5" customHeight="1" x14ac:dyDescent="0.2">
      <c r="A23" s="208" t="s">
        <v>137</v>
      </c>
      <c r="B23" s="208" t="s">
        <v>125</v>
      </c>
      <c r="C23" s="209" t="s">
        <v>24</v>
      </c>
      <c r="D23" s="208" t="s">
        <v>139</v>
      </c>
      <c r="E23" s="209" t="s">
        <v>131</v>
      </c>
      <c r="F23" s="208" t="s">
        <v>132</v>
      </c>
      <c r="G23" s="208" t="s">
        <v>133</v>
      </c>
      <c r="H23" s="208" t="s">
        <v>134</v>
      </c>
      <c r="I23" s="208" t="s">
        <v>135</v>
      </c>
      <c r="J23" s="210" t="s">
        <v>136</v>
      </c>
    </row>
    <row r="24" spans="1:11" ht="22.5" customHeight="1" x14ac:dyDescent="0.25">
      <c r="A24" s="14"/>
      <c r="B24" s="194"/>
      <c r="C24" s="195"/>
      <c r="D24" s="196"/>
      <c r="E24" s="381" t="s">
        <v>196</v>
      </c>
      <c r="F24" s="382"/>
      <c r="G24" s="196"/>
      <c r="H24" s="196"/>
      <c r="I24" s="196"/>
      <c r="J24" s="15"/>
    </row>
    <row r="25" spans="1:11" ht="21" customHeight="1" x14ac:dyDescent="0.2">
      <c r="A25" s="198">
        <v>1</v>
      </c>
      <c r="B25" s="197" t="s">
        <v>198</v>
      </c>
      <c r="C25" s="277" t="s">
        <v>31</v>
      </c>
      <c r="D25" s="278">
        <v>900000000</v>
      </c>
      <c r="E25" s="278"/>
      <c r="F25" s="278">
        <f t="shared" ref="F25:F31" si="2">D25/4</f>
        <v>225000000</v>
      </c>
      <c r="G25" s="64">
        <f>F25</f>
        <v>225000000</v>
      </c>
      <c r="H25" s="64">
        <f t="shared" ref="H25:I25" si="3">G25</f>
        <v>225000000</v>
      </c>
      <c r="I25" s="64">
        <f t="shared" si="3"/>
        <v>225000000</v>
      </c>
      <c r="J25" s="15">
        <v>0</v>
      </c>
    </row>
    <row r="26" spans="1:11" ht="21" customHeight="1" x14ac:dyDescent="0.2">
      <c r="A26" s="198">
        <v>2</v>
      </c>
      <c r="B26" s="197" t="s">
        <v>199</v>
      </c>
      <c r="C26" s="277" t="s">
        <v>31</v>
      </c>
      <c r="D26" s="278">
        <v>12000000</v>
      </c>
      <c r="E26" s="278"/>
      <c r="F26" s="278">
        <f t="shared" si="2"/>
        <v>3000000</v>
      </c>
      <c r="G26" s="64">
        <f>F26</f>
        <v>3000000</v>
      </c>
      <c r="H26" s="64">
        <f>F26</f>
        <v>3000000</v>
      </c>
      <c r="I26" s="64">
        <f>F26</f>
        <v>3000000</v>
      </c>
      <c r="J26" s="15">
        <v>0</v>
      </c>
    </row>
    <row r="27" spans="1:11" ht="21" customHeight="1" x14ac:dyDescent="0.2">
      <c r="A27" s="198">
        <v>3</v>
      </c>
      <c r="B27" s="197" t="s">
        <v>257</v>
      </c>
      <c r="C27" s="277" t="s">
        <v>31</v>
      </c>
      <c r="D27" s="278">
        <v>50000000</v>
      </c>
      <c r="E27" s="278"/>
      <c r="F27" s="278">
        <f t="shared" si="2"/>
        <v>12500000</v>
      </c>
      <c r="G27" s="64">
        <f>D27/4</f>
        <v>12500000</v>
      </c>
      <c r="H27" s="64">
        <f>F27</f>
        <v>12500000</v>
      </c>
      <c r="I27" s="64">
        <f>F27</f>
        <v>12500000</v>
      </c>
      <c r="J27" s="15">
        <v>0</v>
      </c>
    </row>
    <row r="28" spans="1:11" ht="21" customHeight="1" x14ac:dyDescent="0.2">
      <c r="A28" s="198">
        <v>4</v>
      </c>
      <c r="B28" s="197" t="s">
        <v>258</v>
      </c>
      <c r="C28" s="277" t="s">
        <v>31</v>
      </c>
      <c r="D28" s="278">
        <v>14000000</v>
      </c>
      <c r="E28" s="278"/>
      <c r="F28" s="278">
        <f t="shared" si="2"/>
        <v>3500000</v>
      </c>
      <c r="G28" s="64">
        <f>F28</f>
        <v>3500000</v>
      </c>
      <c r="H28" s="64">
        <f>G28</f>
        <v>3500000</v>
      </c>
      <c r="I28" s="64">
        <f>H28</f>
        <v>3500000</v>
      </c>
      <c r="J28" s="15">
        <v>0</v>
      </c>
    </row>
    <row r="29" spans="1:11" ht="21" customHeight="1" x14ac:dyDescent="0.2">
      <c r="A29" s="198">
        <v>5</v>
      </c>
      <c r="B29" s="190" t="s">
        <v>206</v>
      </c>
      <c r="C29" s="277" t="s">
        <v>31</v>
      </c>
      <c r="D29" s="278">
        <v>48000000</v>
      </c>
      <c r="E29" s="278"/>
      <c r="F29" s="278">
        <f t="shared" si="2"/>
        <v>12000000</v>
      </c>
      <c r="G29" s="64">
        <f>F29</f>
        <v>12000000</v>
      </c>
      <c r="H29" s="64">
        <f>F29</f>
        <v>12000000</v>
      </c>
      <c r="I29" s="64">
        <f>F29</f>
        <v>12000000</v>
      </c>
      <c r="J29" s="15">
        <v>0</v>
      </c>
    </row>
    <row r="30" spans="1:11" ht="21" customHeight="1" x14ac:dyDescent="0.2">
      <c r="A30" s="198">
        <v>6</v>
      </c>
      <c r="B30" s="190" t="s">
        <v>240</v>
      </c>
      <c r="C30" s="277" t="s">
        <v>31</v>
      </c>
      <c r="D30" s="278">
        <v>75600000</v>
      </c>
      <c r="E30" s="278"/>
      <c r="F30" s="278">
        <f t="shared" si="2"/>
        <v>18900000</v>
      </c>
      <c r="G30" s="64">
        <f>D30/4</f>
        <v>18900000</v>
      </c>
      <c r="H30" s="64">
        <f>G30</f>
        <v>18900000</v>
      </c>
      <c r="I30" s="64">
        <f>G30</f>
        <v>18900000</v>
      </c>
      <c r="J30" s="15">
        <v>0</v>
      </c>
    </row>
    <row r="31" spans="1:11" ht="21" customHeight="1" x14ac:dyDescent="0.2">
      <c r="A31" s="246">
        <v>7</v>
      </c>
      <c r="B31" s="247" t="s">
        <v>259</v>
      </c>
      <c r="C31" s="279" t="s">
        <v>31</v>
      </c>
      <c r="D31" s="278">
        <v>92005000</v>
      </c>
      <c r="E31" s="278"/>
      <c r="F31" s="278">
        <f t="shared" si="2"/>
        <v>23001250</v>
      </c>
      <c r="G31" s="64">
        <f t="shared" ref="G31" si="4">F31</f>
        <v>23001250</v>
      </c>
      <c r="H31" s="64">
        <f>F31</f>
        <v>23001250</v>
      </c>
      <c r="I31" s="64">
        <f t="shared" ref="I31" si="5">F31</f>
        <v>23001250</v>
      </c>
      <c r="J31" s="15">
        <v>0</v>
      </c>
    </row>
    <row r="32" spans="1:11" ht="24.95" customHeight="1" x14ac:dyDescent="0.25">
      <c r="A32" s="16"/>
      <c r="B32" s="190"/>
      <c r="C32" s="248" t="s">
        <v>195</v>
      </c>
      <c r="D32" s="249">
        <f>SUM(D25:D31)</f>
        <v>1191605000</v>
      </c>
      <c r="E32" s="20"/>
      <c r="F32" s="75">
        <f>SUM(F25:F31)</f>
        <v>297901250</v>
      </c>
      <c r="G32" s="249">
        <f>SUM(G25:G31)</f>
        <v>297901250</v>
      </c>
      <c r="H32" s="249">
        <f>SUM(H25:H31)</f>
        <v>297901250</v>
      </c>
      <c r="I32" s="75">
        <f>SUM(I25:I31)</f>
        <v>297901250</v>
      </c>
      <c r="J32" s="15"/>
    </row>
    <row r="33" spans="1:11" ht="22.5" customHeight="1" x14ac:dyDescent="0.25">
      <c r="A33" s="14"/>
      <c r="B33" s="188"/>
      <c r="C33" s="189"/>
      <c r="D33" s="187"/>
      <c r="E33" s="199" t="s">
        <v>197</v>
      </c>
      <c r="F33" s="200"/>
      <c r="G33" s="187"/>
      <c r="H33" s="187"/>
      <c r="I33" s="38"/>
      <c r="J33" s="15"/>
    </row>
    <row r="34" spans="1:11" ht="21" customHeight="1" x14ac:dyDescent="0.2">
      <c r="A34" s="198">
        <v>1</v>
      </c>
      <c r="B34" s="190" t="s">
        <v>260</v>
      </c>
      <c r="C34" s="182" t="s">
        <v>31</v>
      </c>
      <c r="D34" s="64">
        <v>1000000</v>
      </c>
      <c r="E34" s="64"/>
      <c r="F34" s="64">
        <f>D34</f>
        <v>1000000</v>
      </c>
      <c r="G34" s="187"/>
      <c r="H34" s="187"/>
      <c r="I34" s="38"/>
      <c r="J34" s="15"/>
    </row>
    <row r="35" spans="1:11" ht="21.75" customHeight="1" x14ac:dyDescent="0.25">
      <c r="A35" s="14"/>
      <c r="B35" s="26"/>
      <c r="C35" s="203" t="s">
        <v>195</v>
      </c>
      <c r="D35" s="201">
        <f>SUM(D34:D34)</f>
        <v>1000000</v>
      </c>
      <c r="E35" s="20"/>
      <c r="F35" s="75"/>
      <c r="G35" s="27"/>
      <c r="H35" s="74"/>
      <c r="I35" s="74"/>
      <c r="J35" s="15"/>
    </row>
    <row r="36" spans="1:11" ht="24.95" customHeight="1" x14ac:dyDescent="0.25">
      <c r="A36" s="12"/>
      <c r="B36" s="83" t="s">
        <v>141</v>
      </c>
      <c r="C36" s="12"/>
      <c r="D36" s="205">
        <f>D35+D32</f>
        <v>1192605000</v>
      </c>
      <c r="E36" s="19"/>
      <c r="F36" s="27"/>
      <c r="G36" s="84"/>
      <c r="H36" s="27"/>
      <c r="I36" s="27"/>
      <c r="J36" s="87"/>
    </row>
    <row r="37" spans="1:11" ht="24.6" customHeight="1" x14ac:dyDescent="0.25">
      <c r="A37" s="12"/>
      <c r="B37" s="83" t="s">
        <v>142</v>
      </c>
      <c r="C37" s="12"/>
      <c r="D37" s="202">
        <f>D36+D21</f>
        <v>3427705000</v>
      </c>
      <c r="E37" s="24"/>
      <c r="F37" s="27"/>
      <c r="G37" s="12"/>
      <c r="H37" s="27"/>
      <c r="I37" s="27"/>
      <c r="J37" s="173"/>
    </row>
    <row r="38" spans="1:11" ht="24.95" customHeight="1" x14ac:dyDescent="0.3">
      <c r="B38" s="127" t="s">
        <v>239</v>
      </c>
      <c r="C38" s="127"/>
      <c r="D38" s="127"/>
      <c r="E38" s="127"/>
      <c r="F38" s="127"/>
      <c r="G38" s="127"/>
      <c r="H38" s="127"/>
      <c r="I38" s="127"/>
      <c r="J38" s="167"/>
      <c r="K38" s="167"/>
    </row>
    <row r="39" spans="1:11" ht="24.95" customHeight="1" x14ac:dyDescent="0.3">
      <c r="B39" s="127" t="s">
        <v>204</v>
      </c>
      <c r="C39" s="127"/>
      <c r="D39" s="127"/>
      <c r="E39" s="127"/>
      <c r="F39" s="127"/>
      <c r="G39" s="127"/>
      <c r="H39" s="127"/>
      <c r="I39" s="127"/>
      <c r="J39" s="170"/>
      <c r="K39" s="170"/>
    </row>
    <row r="40" spans="1:11" ht="24.9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1" ht="24.9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1" ht="24.9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1" ht="24.9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1" ht="24.9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1" ht="24.9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1" ht="24.95" customHeight="1" x14ac:dyDescent="0.2">
      <c r="A46" s="25"/>
      <c r="B46" s="17"/>
      <c r="C46" s="17"/>
      <c r="D46" s="17"/>
      <c r="E46" s="17"/>
      <c r="F46" s="17"/>
      <c r="H46" s="17"/>
      <c r="I46" s="17"/>
      <c r="J46" s="17"/>
    </row>
  </sheetData>
  <mergeCells count="5">
    <mergeCell ref="E24:F24"/>
    <mergeCell ref="E12:F12"/>
    <mergeCell ref="E5:F5"/>
    <mergeCell ref="B3:J3"/>
    <mergeCell ref="B2:J2"/>
  </mergeCells>
  <phoneticPr fontId="0" type="noConversion"/>
  <pageMargins left="0.15748031496063" right="0.15748031496063" top="0.196850393700787" bottom="0.196850393700787" header="0" footer="0"/>
  <pageSetup paperSize="9" scale="65" orientation="landscape" r:id="rId1"/>
  <headerFooter alignWithMargins="0"/>
  <rowBreaks count="2" manualBreakCount="2">
    <brk id="1" max="9" man="1"/>
    <brk id="21" min="1" max="9" man="1"/>
  </rowBreaks>
  <colBreaks count="1" manualBreakCount="1">
    <brk id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Government Printing Department</vt:lpstr>
      <vt:lpstr> Summary</vt:lpstr>
      <vt:lpstr>GOODS</vt:lpstr>
      <vt:lpstr>Sheet2</vt:lpstr>
      <vt:lpstr>WORKS</vt:lpstr>
      <vt:lpstr>SERVICES</vt:lpstr>
      <vt:lpstr> PDF &amp; NPDF</vt:lpstr>
      <vt:lpstr>' PDF &amp; NPDF'!Print_Area</vt:lpstr>
      <vt:lpstr>GOODS!Print_Area</vt:lpstr>
      <vt:lpstr>'Government Printing Department'!Print_Area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Minister</dc:creator>
  <cp:lastModifiedBy>User</cp:lastModifiedBy>
  <cp:lastPrinted>2020-11-17T11:31:56Z</cp:lastPrinted>
  <dcterms:created xsi:type="dcterms:W3CDTF">2004-08-20T10:01:19Z</dcterms:created>
  <dcterms:modified xsi:type="dcterms:W3CDTF">2020-11-18T14:50:55Z</dcterms:modified>
</cp:coreProperties>
</file>